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8610" activeTab="0"/>
  </bookViews>
  <sheets>
    <sheet name="ฉนวนเตา" sheetId="1" r:id="rId1"/>
  </sheets>
  <definedNames>
    <definedName name="_xlnm.Print_Area" localSheetId="0">'ฉนวนเตา'!$A$1:$G$90</definedName>
  </definedNames>
  <calcPr fullCalcOnLoad="1"/>
</workbook>
</file>

<file path=xl/sharedStrings.xml><?xml version="1.0" encoding="utf-8"?>
<sst xmlns="http://schemas.openxmlformats.org/spreadsheetml/2006/main" count="155" uniqueCount="133">
  <si>
    <t>รายการ</t>
  </si>
  <si>
    <t>สัญลักษณ์</t>
  </si>
  <si>
    <t>หน่วย</t>
  </si>
  <si>
    <t>ข้อมูล</t>
  </si>
  <si>
    <t>1. ข้อมูลเบื้องต้น</t>
  </si>
  <si>
    <t>1.1 ชั่วโมงการใช้งานตลอดทั้งปี</t>
  </si>
  <si>
    <t>h</t>
  </si>
  <si>
    <t>h/y</t>
  </si>
  <si>
    <t xml:space="preserve">1.2 ค่าความร้อนต่ำของเชื้อเพลิง </t>
  </si>
  <si>
    <t>LHV</t>
  </si>
  <si>
    <t>1.3 ราคาเชื้อเพลิงเฉลี่ยต่อหน่วย</t>
  </si>
  <si>
    <t>Fc</t>
  </si>
  <si>
    <t>1.4 ตัวประกอบการใช้งาน</t>
  </si>
  <si>
    <t>1.5 ค่าสัมประสิทธิ์การแผ่รังสีของพื้นผิว (ใช้ค่า 0.9)</t>
  </si>
  <si>
    <t>1.6 ค่าการนำความร้อนของฉนวนที่ใช้</t>
  </si>
  <si>
    <r>
      <t>k</t>
    </r>
    <r>
      <rPr>
        <vertAlign val="subscript"/>
        <sz val="16"/>
        <rFont val="AngsanaUPC"/>
        <family val="1"/>
      </rPr>
      <t>i</t>
    </r>
  </si>
  <si>
    <r>
      <t>W/m</t>
    </r>
    <r>
      <rPr>
        <vertAlign val="superscript"/>
        <sz val="16"/>
        <rFont val="AngsanaUPC"/>
        <family val="1"/>
      </rPr>
      <t>2 o</t>
    </r>
    <r>
      <rPr>
        <sz val="16"/>
        <rFont val="AngsanaUPC"/>
        <family val="0"/>
      </rPr>
      <t>C</t>
    </r>
  </si>
  <si>
    <t>1.7 ความหนาของฉนวนที่ใช้</t>
  </si>
  <si>
    <r>
      <t>t</t>
    </r>
    <r>
      <rPr>
        <vertAlign val="subscript"/>
        <sz val="16"/>
        <rFont val="AngsanaUPC"/>
        <family val="1"/>
      </rPr>
      <t>i</t>
    </r>
  </si>
  <si>
    <t>m</t>
  </si>
  <si>
    <t>1.8 อุณหภูมิผิวฉนวนหลังจากหุ้มที่ต้องการ</t>
  </si>
  <si>
    <r>
      <t>T</t>
    </r>
    <r>
      <rPr>
        <vertAlign val="subscript"/>
        <sz val="16"/>
        <rFont val="AngsanaUPC"/>
        <family val="1"/>
      </rPr>
      <t>WIN</t>
    </r>
  </si>
  <si>
    <r>
      <t>O</t>
    </r>
    <r>
      <rPr>
        <sz val="16"/>
        <rFont val="AngsanaUPC"/>
        <family val="1"/>
      </rPr>
      <t>C</t>
    </r>
  </si>
  <si>
    <t>1.9 ประสิทธิภาพการเผาไหม้</t>
  </si>
  <si>
    <t>%</t>
  </si>
  <si>
    <t>1.10 ราคาฉนวนความร้อน</t>
  </si>
  <si>
    <r>
      <t>C</t>
    </r>
    <r>
      <rPr>
        <vertAlign val="subscript"/>
        <sz val="16"/>
        <rFont val="AngsanaUPC"/>
        <family val="1"/>
      </rPr>
      <t>IN</t>
    </r>
  </si>
  <si>
    <t>฿</t>
  </si>
  <si>
    <t>2. ข้อมูลตรวจวัด</t>
  </si>
  <si>
    <t>H</t>
  </si>
  <si>
    <t>2.2 ความยาวของผนังที่ต้องการหุ้ม</t>
  </si>
  <si>
    <t>2.3 อุณหภูมิผิวนอกผนังก่อนหุ้มฉนวน</t>
  </si>
  <si>
    <r>
      <t>T</t>
    </r>
    <r>
      <rPr>
        <vertAlign val="subscript"/>
        <sz val="16"/>
        <rFont val="AngsanaUPC"/>
        <family val="1"/>
      </rPr>
      <t>W</t>
    </r>
  </si>
  <si>
    <r>
      <t>T</t>
    </r>
    <r>
      <rPr>
        <vertAlign val="subscript"/>
        <sz val="16"/>
        <rFont val="AngsanaUPC"/>
        <family val="1"/>
      </rPr>
      <t>a</t>
    </r>
  </si>
  <si>
    <t>3. การวิเคราะห์ทางเทคนิค</t>
  </si>
  <si>
    <t>3.1 พื้นที่ผิวผนังที่ต้องการหุ้มฉนวน</t>
  </si>
  <si>
    <t>A</t>
  </si>
  <si>
    <r>
      <t>m</t>
    </r>
    <r>
      <rPr>
        <vertAlign val="superscript"/>
        <sz val="16"/>
        <rFont val="AngsanaUPC"/>
        <family val="1"/>
      </rPr>
      <t>2</t>
    </r>
  </si>
  <si>
    <t>3.2 ค่าการถ่ายเทความร้อนของอากาศก่อนหุ้มฉนวน</t>
  </si>
  <si>
    <r>
      <t>Q</t>
    </r>
    <r>
      <rPr>
        <vertAlign val="subscript"/>
        <sz val="16"/>
        <rFont val="AngsanaUPC"/>
        <family val="1"/>
      </rPr>
      <t>UNIN</t>
    </r>
  </si>
  <si>
    <t>3.4 ปริมาณความร้อนที่สูญเสียก่อนหุ้นฉนวน</t>
  </si>
  <si>
    <r>
      <t>Q</t>
    </r>
    <r>
      <rPr>
        <vertAlign val="subscript"/>
        <sz val="16"/>
        <rFont val="AngsanaUPC"/>
        <family val="1"/>
      </rPr>
      <t>LO</t>
    </r>
  </si>
  <si>
    <t>3.5 ค่าการถ่ายเทความร้อนของอากาศหลังหุ้มฉนวน</t>
  </si>
  <si>
    <r>
      <t>Q</t>
    </r>
    <r>
      <rPr>
        <vertAlign val="subscript"/>
        <sz val="16"/>
        <rFont val="AngsanaUPC"/>
        <family val="1"/>
      </rPr>
      <t>INS</t>
    </r>
  </si>
  <si>
    <r>
      <t>T</t>
    </r>
    <r>
      <rPr>
        <vertAlign val="subscript"/>
        <sz val="16"/>
        <rFont val="AngsanaUPC"/>
        <family val="1"/>
      </rPr>
      <t>WINA</t>
    </r>
  </si>
  <si>
    <r>
      <t>Q</t>
    </r>
    <r>
      <rPr>
        <vertAlign val="subscript"/>
        <sz val="16"/>
        <rFont val="AngsanaUPC"/>
        <family val="1"/>
      </rPr>
      <t>LN</t>
    </r>
  </si>
  <si>
    <r>
      <t>Q</t>
    </r>
    <r>
      <rPr>
        <vertAlign val="subscript"/>
        <sz val="16"/>
        <rFont val="AngsanaUPC"/>
        <family val="1"/>
      </rPr>
      <t>S</t>
    </r>
  </si>
  <si>
    <t>MJ/y</t>
  </si>
  <si>
    <r>
      <t>F</t>
    </r>
    <r>
      <rPr>
        <vertAlign val="subscript"/>
        <sz val="16"/>
        <rFont val="AngsanaUPC"/>
        <family val="1"/>
      </rPr>
      <t>S</t>
    </r>
  </si>
  <si>
    <r>
      <t>C</t>
    </r>
    <r>
      <rPr>
        <vertAlign val="subscript"/>
        <sz val="16"/>
        <rFont val="AngsanaUPC"/>
        <family val="1"/>
      </rPr>
      <t>S</t>
    </r>
  </si>
  <si>
    <t>฿/y</t>
  </si>
  <si>
    <t>4.1 ระยะเวลาการคืนทุน</t>
  </si>
  <si>
    <t>PB</t>
  </si>
  <si>
    <t>y</t>
  </si>
  <si>
    <r>
      <t xml:space="preserve">        PB = C</t>
    </r>
    <r>
      <rPr>
        <vertAlign val="subscript"/>
        <sz val="16"/>
        <rFont val="AngsanaUPC"/>
        <family val="1"/>
      </rPr>
      <t xml:space="preserve">IN </t>
    </r>
    <r>
      <rPr>
        <sz val="16"/>
        <rFont val="AngsanaUPC"/>
        <family val="0"/>
      </rPr>
      <t>/C</t>
    </r>
    <r>
      <rPr>
        <vertAlign val="subscript"/>
        <sz val="16"/>
        <rFont val="AngsanaUPC"/>
        <family val="1"/>
      </rPr>
      <t>S</t>
    </r>
  </si>
  <si>
    <t>แหล่งที่มาของข้อมูล</t>
  </si>
  <si>
    <t>e</t>
  </si>
  <si>
    <r>
      <t>o</t>
    </r>
    <r>
      <rPr>
        <sz val="16"/>
        <rFont val="AngsanaUPC"/>
        <family val="1"/>
      </rPr>
      <t>C</t>
    </r>
  </si>
  <si>
    <r>
      <t>h</t>
    </r>
    <r>
      <rPr>
        <vertAlign val="subscript"/>
        <sz val="16"/>
        <rFont val="AngsanaUPC"/>
        <family val="1"/>
      </rPr>
      <t>C</t>
    </r>
  </si>
  <si>
    <t>2.1 ความสูงของผนังที่ต้องการหุ้ม</t>
  </si>
  <si>
    <t xml:space="preserve">       A = L x H</t>
  </si>
  <si>
    <t>3.7 อุณหภูมิผิวฉนวนหลังจากหุ้ม</t>
  </si>
  <si>
    <r>
      <t xml:space="preserve">        C</t>
    </r>
    <r>
      <rPr>
        <vertAlign val="subscript"/>
        <sz val="16"/>
        <rFont val="AngsanaUPC"/>
        <family val="1"/>
      </rPr>
      <t xml:space="preserve">S </t>
    </r>
    <r>
      <rPr>
        <sz val="16"/>
        <rFont val="AngsanaUPC"/>
        <family val="1"/>
      </rPr>
      <t>= F</t>
    </r>
    <r>
      <rPr>
        <vertAlign val="subscript"/>
        <sz val="16"/>
        <rFont val="AngsanaUPC"/>
        <family val="1"/>
      </rPr>
      <t xml:space="preserve">S  </t>
    </r>
    <r>
      <rPr>
        <sz val="16"/>
        <rFont val="AngsanaUPC"/>
        <family val="1"/>
      </rPr>
      <t>x  F</t>
    </r>
    <r>
      <rPr>
        <vertAlign val="subscript"/>
        <sz val="16"/>
        <rFont val="AngsanaUPC"/>
        <family val="1"/>
      </rPr>
      <t>C</t>
    </r>
  </si>
  <si>
    <t>1. หลักการและเหตุผล</t>
  </si>
  <si>
    <t>2. สมการที่ใช้ในการวิเคราะห์</t>
  </si>
  <si>
    <t>2.1. สมการที่ใช้ในการวิเคราะห์ทางเทคนิค</t>
  </si>
  <si>
    <t xml:space="preserve">       2.1.2 อัตราการสูญเสียความร้อนของผนังก่อนหุ้มฉนวน (W/m)</t>
  </si>
  <si>
    <t xml:space="preserve">       2.1.3 อัตราการสูญเสียความร้อนหลังการหุ้มฉนวน (W/m)</t>
  </si>
  <si>
    <t>2.2 การวิเคราะการลงทุน</t>
  </si>
  <si>
    <t xml:space="preserve">      2.2.1 ระยะเวลาการคืนทุน (y)</t>
  </si>
  <si>
    <t xml:space="preserve">                PB = เงินลงทุนที่ใช้ในการหุ้มฉนวน (฿) / ค่าเชื้อเพลิงที่ลดลง (฿/y)</t>
  </si>
  <si>
    <t>3. การวิเคราะห์ข้อมูล</t>
  </si>
  <si>
    <t>ใช้โปรแกรม Excel ในการวิเคราะห์ข้อมูลโดยป้อนข้อมูลเบื้องต้นและข้อมูลตรวจวัด</t>
  </si>
  <si>
    <t>2.4 อุณหภูมิอากาศแวดล้อม</t>
  </si>
  <si>
    <t>3.6 อัตราการสูญเสียหลังการหุ้มฉนวน</t>
  </si>
  <si>
    <t>5. สรุปผลที่ได้จากการวิเคราะห์</t>
  </si>
  <si>
    <t>4 การวิเคราะห์การลงทุน</t>
  </si>
  <si>
    <t>5.1 ปริมาณเชื้อเพลิงลดลง</t>
  </si>
  <si>
    <t>5.2 ค่าเชื้อเพลิงลดลง</t>
  </si>
  <si>
    <t>5.3 ระยะเวลาคืนทุน</t>
  </si>
  <si>
    <t>FS</t>
  </si>
  <si>
    <t>…../y</t>
  </si>
  <si>
    <t>CS</t>
  </si>
  <si>
    <t>รูปผิวผนังหลังหุ้มฉนวน</t>
  </si>
  <si>
    <t>MJ/L</t>
  </si>
  <si>
    <t>฿/L</t>
  </si>
  <si>
    <t>Le</t>
  </si>
  <si>
    <t>L/y</t>
  </si>
  <si>
    <r>
      <t xml:space="preserve"> Q</t>
    </r>
    <r>
      <rPr>
        <vertAlign val="subscript"/>
        <sz val="16"/>
        <rFont val="AngsanaUPC"/>
        <family val="1"/>
      </rPr>
      <t>UNIN</t>
    </r>
    <r>
      <rPr>
        <sz val="16"/>
        <rFont val="AngsanaUPC"/>
        <family val="0"/>
      </rPr>
      <t xml:space="preserve"> =</t>
    </r>
  </si>
  <si>
    <r>
      <t>Q</t>
    </r>
    <r>
      <rPr>
        <vertAlign val="subscript"/>
        <sz val="16"/>
        <rFont val="AngsanaUPC"/>
        <family val="1"/>
      </rPr>
      <t xml:space="preserve">INS </t>
    </r>
    <r>
      <rPr>
        <sz val="16"/>
        <rFont val="AngsanaUPC"/>
        <family val="0"/>
      </rPr>
      <t xml:space="preserve">= </t>
    </r>
  </si>
  <si>
    <t xml:space="preserve">                  รูปผิวผนังก่อนหุ้มฉนวน</t>
  </si>
  <si>
    <r>
      <t>O</t>
    </r>
    <r>
      <rPr>
        <sz val="16"/>
        <rFont val="AngsanaUPC"/>
        <family val="0"/>
      </rPr>
      <t>F</t>
    </r>
  </si>
  <si>
    <t>W</t>
  </si>
  <si>
    <r>
      <t>W</t>
    </r>
  </si>
  <si>
    <r>
      <t>h</t>
    </r>
    <r>
      <rPr>
        <vertAlign val="subscript"/>
        <sz val="16"/>
        <rFont val="AngsanaUPC"/>
        <family val="0"/>
      </rPr>
      <t>CO</t>
    </r>
  </si>
  <si>
    <r>
      <t>W/m</t>
    </r>
    <r>
      <rPr>
        <vertAlign val="superscript"/>
        <sz val="16"/>
        <rFont val="AngsanaUPC"/>
        <family val="0"/>
      </rPr>
      <t>2 o</t>
    </r>
    <r>
      <rPr>
        <sz val="16"/>
        <rFont val="AngsanaUPC"/>
        <family val="0"/>
      </rPr>
      <t>C</t>
    </r>
  </si>
  <si>
    <r>
      <t xml:space="preserve">        Q</t>
    </r>
    <r>
      <rPr>
        <vertAlign val="subscript"/>
        <sz val="16"/>
        <rFont val="AngsanaUPC"/>
        <family val="1"/>
      </rPr>
      <t>LO</t>
    </r>
    <r>
      <rPr>
        <sz val="16"/>
        <rFont val="AngsanaUPC"/>
        <family val="0"/>
      </rPr>
      <t xml:space="preserve"> = (Q</t>
    </r>
    <r>
      <rPr>
        <vertAlign val="subscript"/>
        <sz val="16"/>
        <rFont val="AngsanaUPC"/>
        <family val="1"/>
      </rPr>
      <t>UNIN</t>
    </r>
    <r>
      <rPr>
        <sz val="16"/>
        <rFont val="AngsanaUPC"/>
        <family val="0"/>
      </rPr>
      <t xml:space="preserve"> /1,000,000) x 3600 x h x OF</t>
    </r>
  </si>
  <si>
    <r>
      <t>h</t>
    </r>
    <r>
      <rPr>
        <vertAlign val="subscript"/>
        <sz val="16"/>
        <rFont val="AngsanaUPC"/>
        <family val="0"/>
      </rPr>
      <t>CN</t>
    </r>
  </si>
  <si>
    <r>
      <t>W/m</t>
    </r>
    <r>
      <rPr>
        <vertAlign val="superscript"/>
        <sz val="16"/>
        <rFont val="AngsanaUPC"/>
        <family val="0"/>
      </rPr>
      <t>2o</t>
    </r>
    <r>
      <rPr>
        <sz val="16"/>
        <rFont val="AngsanaUPC"/>
        <family val="0"/>
      </rPr>
      <t>C</t>
    </r>
  </si>
  <si>
    <r>
      <t xml:space="preserve">        h</t>
    </r>
    <r>
      <rPr>
        <vertAlign val="subscript"/>
        <sz val="16"/>
        <rFont val="AngsanaUPC"/>
        <family val="0"/>
      </rPr>
      <t>CN</t>
    </r>
    <r>
      <rPr>
        <sz val="16"/>
        <rFont val="AngsanaUPC"/>
        <family val="0"/>
      </rPr>
      <t xml:space="preserve"> = 1.42 x [(T</t>
    </r>
    <r>
      <rPr>
        <vertAlign val="subscript"/>
        <sz val="16"/>
        <rFont val="AngsanaUPC"/>
        <family val="1"/>
      </rPr>
      <t>WIN</t>
    </r>
    <r>
      <rPr>
        <sz val="16"/>
        <rFont val="AngsanaUPC"/>
        <family val="0"/>
      </rPr>
      <t>- T</t>
    </r>
    <r>
      <rPr>
        <vertAlign val="subscript"/>
        <sz val="16"/>
        <rFont val="AngsanaUPC"/>
        <family val="1"/>
      </rPr>
      <t>a</t>
    </r>
    <r>
      <rPr>
        <sz val="16"/>
        <rFont val="AngsanaUPC"/>
        <family val="0"/>
      </rPr>
      <t>)/H]</t>
    </r>
    <r>
      <rPr>
        <vertAlign val="superscript"/>
        <sz val="16"/>
        <rFont val="AngsanaUPC"/>
        <family val="1"/>
      </rPr>
      <t>0.25</t>
    </r>
  </si>
  <si>
    <r>
      <t xml:space="preserve">       Q</t>
    </r>
    <r>
      <rPr>
        <vertAlign val="subscript"/>
        <sz val="16"/>
        <rFont val="AngsanaUPC"/>
        <family val="1"/>
      </rPr>
      <t>INS</t>
    </r>
    <r>
      <rPr>
        <sz val="16"/>
        <rFont val="AngsanaUPC"/>
        <family val="0"/>
      </rPr>
      <t xml:space="preserve"> = (T</t>
    </r>
    <r>
      <rPr>
        <vertAlign val="subscript"/>
        <sz val="16"/>
        <rFont val="AngsanaUPC"/>
        <family val="1"/>
      </rPr>
      <t>W</t>
    </r>
    <r>
      <rPr>
        <sz val="16"/>
        <rFont val="AngsanaUPC"/>
        <family val="0"/>
      </rPr>
      <t>-T</t>
    </r>
    <r>
      <rPr>
        <vertAlign val="subscript"/>
        <sz val="16"/>
        <rFont val="AngsanaUPC"/>
        <family val="1"/>
      </rPr>
      <t>a</t>
    </r>
    <r>
      <rPr>
        <sz val="16"/>
        <rFont val="AngsanaUPC"/>
        <family val="0"/>
      </rPr>
      <t>)/[(t</t>
    </r>
    <r>
      <rPr>
        <vertAlign val="subscript"/>
        <sz val="16"/>
        <rFont val="AngsanaUPC"/>
        <family val="1"/>
      </rPr>
      <t>i</t>
    </r>
    <r>
      <rPr>
        <sz val="16"/>
        <rFont val="AngsanaUPC"/>
        <family val="0"/>
      </rPr>
      <t>/(A x k</t>
    </r>
    <r>
      <rPr>
        <vertAlign val="subscript"/>
        <sz val="16"/>
        <rFont val="AngsanaUPC"/>
        <family val="1"/>
      </rPr>
      <t>i</t>
    </r>
    <r>
      <rPr>
        <sz val="16"/>
        <rFont val="AngsanaUPC"/>
        <family val="0"/>
      </rPr>
      <t>)) + (1/(A x h</t>
    </r>
    <r>
      <rPr>
        <vertAlign val="subscript"/>
        <sz val="16"/>
        <rFont val="AngsanaUPC"/>
        <family val="1"/>
      </rPr>
      <t>CN</t>
    </r>
    <r>
      <rPr>
        <sz val="16"/>
        <rFont val="AngsanaUPC"/>
        <family val="0"/>
      </rPr>
      <t>)]</t>
    </r>
  </si>
  <si>
    <r>
      <t xml:space="preserve">       Q</t>
    </r>
    <r>
      <rPr>
        <vertAlign val="subscript"/>
        <sz val="16"/>
        <rFont val="AngsanaUPC"/>
        <family val="1"/>
      </rPr>
      <t>LN</t>
    </r>
    <r>
      <rPr>
        <sz val="16"/>
        <rFont val="AngsanaUPC"/>
        <family val="0"/>
      </rPr>
      <t xml:space="preserve"> = (Q</t>
    </r>
    <r>
      <rPr>
        <vertAlign val="subscript"/>
        <sz val="16"/>
        <rFont val="AngsanaUPC"/>
        <family val="1"/>
      </rPr>
      <t xml:space="preserve">INS </t>
    </r>
    <r>
      <rPr>
        <sz val="16"/>
        <rFont val="AngsanaUPC"/>
        <family val="1"/>
      </rPr>
      <t>/1000000)</t>
    </r>
    <r>
      <rPr>
        <vertAlign val="subscript"/>
        <sz val="16"/>
        <rFont val="AngsanaUPC"/>
        <family val="1"/>
      </rPr>
      <t xml:space="preserve"> </t>
    </r>
    <r>
      <rPr>
        <sz val="16"/>
        <rFont val="AngsanaUPC"/>
        <family val="0"/>
      </rPr>
      <t>x 3600 x h x OF</t>
    </r>
  </si>
  <si>
    <r>
      <t xml:space="preserve">        Q</t>
    </r>
    <r>
      <rPr>
        <vertAlign val="subscript"/>
        <sz val="16"/>
        <rFont val="AngsanaUPC"/>
        <family val="1"/>
      </rPr>
      <t>S</t>
    </r>
    <r>
      <rPr>
        <sz val="16"/>
        <rFont val="AngsanaUPC"/>
        <family val="0"/>
      </rPr>
      <t xml:space="preserve"> = Q</t>
    </r>
    <r>
      <rPr>
        <vertAlign val="subscript"/>
        <sz val="16"/>
        <rFont val="AngsanaUPC"/>
        <family val="1"/>
      </rPr>
      <t>LO</t>
    </r>
    <r>
      <rPr>
        <sz val="16"/>
        <rFont val="AngsanaUPC"/>
        <family val="0"/>
      </rPr>
      <t>-Q</t>
    </r>
    <r>
      <rPr>
        <vertAlign val="subscript"/>
        <sz val="16"/>
        <rFont val="AngsanaUPC"/>
        <family val="1"/>
      </rPr>
      <t>LN</t>
    </r>
  </si>
  <si>
    <r>
      <t xml:space="preserve">        F</t>
    </r>
    <r>
      <rPr>
        <vertAlign val="subscript"/>
        <sz val="16"/>
        <rFont val="AngsanaUPC"/>
        <family val="1"/>
      </rPr>
      <t>S</t>
    </r>
    <r>
      <rPr>
        <sz val="16"/>
        <rFont val="AngsanaUPC"/>
        <family val="0"/>
      </rPr>
      <t xml:space="preserve"> = Q</t>
    </r>
    <r>
      <rPr>
        <vertAlign val="subscript"/>
        <sz val="16"/>
        <rFont val="AngsanaUPC"/>
        <family val="1"/>
      </rPr>
      <t>S</t>
    </r>
    <r>
      <rPr>
        <sz val="16"/>
        <rFont val="AngsanaUPC"/>
        <family val="0"/>
      </rPr>
      <t xml:space="preserve">/(LHV x </t>
    </r>
    <r>
      <rPr>
        <sz val="14"/>
        <rFont val="AngsanaUPC"/>
        <family val="0"/>
      </rPr>
      <t xml:space="preserve"> (</t>
    </r>
    <r>
      <rPr>
        <sz val="14"/>
        <rFont val="Symbol"/>
        <family val="1"/>
      </rPr>
      <t>h</t>
    </r>
    <r>
      <rPr>
        <vertAlign val="subscript"/>
        <sz val="16"/>
        <rFont val="AngsanaUPC"/>
        <family val="1"/>
      </rPr>
      <t xml:space="preserve">C  </t>
    </r>
    <r>
      <rPr>
        <sz val="16"/>
        <rFont val="AngsanaUPC"/>
        <family val="1"/>
      </rPr>
      <t xml:space="preserve">/ </t>
    </r>
    <r>
      <rPr>
        <sz val="16"/>
        <rFont val="AngsanaUPC"/>
        <family val="0"/>
      </rPr>
      <t>100))</t>
    </r>
  </si>
  <si>
    <r>
      <t xml:space="preserve">        T</t>
    </r>
    <r>
      <rPr>
        <vertAlign val="subscript"/>
        <sz val="16"/>
        <rFont val="AngsanaUPC"/>
        <family val="1"/>
      </rPr>
      <t>WINA</t>
    </r>
    <r>
      <rPr>
        <sz val="16"/>
        <rFont val="AngsanaUPC"/>
        <family val="1"/>
      </rPr>
      <t xml:space="preserve"> =T</t>
    </r>
    <r>
      <rPr>
        <vertAlign val="subscript"/>
        <sz val="16"/>
        <rFont val="AngsanaUPC"/>
        <family val="1"/>
      </rPr>
      <t>W</t>
    </r>
    <r>
      <rPr>
        <sz val="16"/>
        <rFont val="AngsanaUPC"/>
        <family val="1"/>
      </rPr>
      <t>-(Q</t>
    </r>
    <r>
      <rPr>
        <vertAlign val="subscript"/>
        <sz val="16"/>
        <rFont val="AngsanaUPC"/>
        <family val="1"/>
      </rPr>
      <t xml:space="preserve">INS </t>
    </r>
    <r>
      <rPr>
        <sz val="16"/>
        <rFont val="AngsanaUPC"/>
        <family val="1"/>
      </rPr>
      <t xml:space="preserve"> x (t</t>
    </r>
    <r>
      <rPr>
        <vertAlign val="subscript"/>
        <sz val="16"/>
        <rFont val="AngsanaUPC"/>
        <family val="1"/>
      </rPr>
      <t>i</t>
    </r>
    <r>
      <rPr>
        <sz val="16"/>
        <rFont val="AngsanaUPC"/>
        <family val="1"/>
      </rPr>
      <t xml:space="preserve"> / (A x k</t>
    </r>
    <r>
      <rPr>
        <vertAlign val="subscript"/>
        <sz val="16"/>
        <rFont val="AngsanaUPC"/>
        <family val="1"/>
      </rPr>
      <t>i</t>
    </r>
    <r>
      <rPr>
        <sz val="16"/>
        <rFont val="AngsanaUPC"/>
        <family val="1"/>
      </rPr>
      <t xml:space="preserve">))) </t>
    </r>
  </si>
  <si>
    <r>
      <t xml:space="preserve">        h</t>
    </r>
    <r>
      <rPr>
        <vertAlign val="subscript"/>
        <sz val="16"/>
        <rFont val="AngsanaUPC"/>
        <family val="0"/>
      </rPr>
      <t>C0</t>
    </r>
    <r>
      <rPr>
        <sz val="16"/>
        <rFont val="AngsanaUPC"/>
        <family val="0"/>
      </rPr>
      <t xml:space="preserve"> = 1.42 x [(T</t>
    </r>
    <r>
      <rPr>
        <vertAlign val="subscript"/>
        <sz val="16"/>
        <rFont val="AngsanaUPC"/>
        <family val="0"/>
      </rPr>
      <t xml:space="preserve">W </t>
    </r>
    <r>
      <rPr>
        <sz val="16"/>
        <rFont val="AngsanaUPC"/>
        <family val="0"/>
      </rPr>
      <t>- T</t>
    </r>
    <r>
      <rPr>
        <vertAlign val="subscript"/>
        <sz val="16"/>
        <rFont val="AngsanaUPC"/>
        <family val="0"/>
      </rPr>
      <t>a</t>
    </r>
    <r>
      <rPr>
        <sz val="16"/>
        <rFont val="AngsanaUPC"/>
        <family val="0"/>
      </rPr>
      <t>)/H]</t>
    </r>
    <r>
      <rPr>
        <vertAlign val="superscript"/>
        <sz val="16"/>
        <rFont val="AngsanaUPC"/>
        <family val="1"/>
      </rPr>
      <t xml:space="preserve">0.25 </t>
    </r>
  </si>
  <si>
    <t xml:space="preserve">       / ความสูงของผนังที่ต้องการหุ้ม(m)] ^0.25</t>
  </si>
  <si>
    <r>
      <t xml:space="preserve"> (เชื้อเพลิงเหลว L/y ,เชื้อเพลิงแข็ง kg/y ,เชื้อเพลิงก๊าซ m</t>
    </r>
    <r>
      <rPr>
        <vertAlign val="superscript"/>
        <sz val="14"/>
        <rFont val="AngsanaUPC"/>
        <family val="0"/>
      </rPr>
      <t>3</t>
    </r>
    <r>
      <rPr>
        <sz val="14"/>
        <rFont val="AngsanaUPC"/>
        <family val="0"/>
      </rPr>
      <t>/y)</t>
    </r>
  </si>
  <si>
    <r>
      <t>* หาก T</t>
    </r>
    <r>
      <rPr>
        <vertAlign val="subscript"/>
        <sz val="14"/>
        <rFont val="AngsanaUPC"/>
        <family val="0"/>
      </rPr>
      <t>WINA</t>
    </r>
    <r>
      <rPr>
        <sz val="14"/>
        <rFont val="AngsanaUPC"/>
        <family val="0"/>
      </rPr>
      <t xml:space="preserve"> และ T</t>
    </r>
    <r>
      <rPr>
        <vertAlign val="subscript"/>
        <sz val="14"/>
        <rFont val="AngsanaUPC"/>
        <family val="0"/>
      </rPr>
      <t>WIN</t>
    </r>
    <r>
      <rPr>
        <sz val="14"/>
        <rFont val="AngsanaUPC"/>
        <family val="0"/>
      </rPr>
      <t xml:space="preserve"> ไม่เท่ากันให้กำหนด T</t>
    </r>
    <r>
      <rPr>
        <vertAlign val="subscript"/>
        <sz val="14"/>
        <rFont val="AngsanaUPC"/>
        <family val="0"/>
      </rPr>
      <t>WIN</t>
    </r>
    <r>
      <rPr>
        <sz val="14"/>
        <rFont val="AngsanaUPC"/>
        <family val="0"/>
      </rPr>
      <t xml:space="preserve"> ใหม่</t>
    </r>
  </si>
  <si>
    <r>
      <t>(เชื้อเพลิงเหลว MJ/L, เชื้อเพลิงแข็ง MJ/kg, เชื้อเพลิงก๊าซ MJ/m</t>
    </r>
    <r>
      <rPr>
        <vertAlign val="superscript"/>
        <sz val="14"/>
        <rFont val="AngsanaUPC"/>
        <family val="1"/>
      </rPr>
      <t>3</t>
    </r>
    <r>
      <rPr>
        <sz val="14"/>
        <rFont val="AngsanaUPC"/>
        <family val="0"/>
      </rPr>
      <t>)</t>
    </r>
  </si>
  <si>
    <r>
      <t>(เชื้อเพลิงเหลว ฿/L  , เชื้อเพลิงแข็ง ฿/kg  , เชื้อเพลิงก๊าซ ฿/m</t>
    </r>
    <r>
      <rPr>
        <vertAlign val="superscript"/>
        <sz val="14"/>
        <rFont val="AngsanaUPC"/>
        <family val="1"/>
      </rPr>
      <t>3</t>
    </r>
    <r>
      <rPr>
        <sz val="14"/>
        <rFont val="AngsanaUPC"/>
        <family val="0"/>
      </rPr>
      <t>)</t>
    </r>
  </si>
  <si>
    <r>
      <t xml:space="preserve">                    x 10</t>
    </r>
    <r>
      <rPr>
        <vertAlign val="superscript"/>
        <sz val="14"/>
        <rFont val="AngsanaUPC"/>
        <family val="1"/>
      </rPr>
      <t>-8</t>
    </r>
    <r>
      <rPr>
        <sz val="14"/>
        <rFont val="AngsanaUPC"/>
        <family val="0"/>
      </rPr>
      <t xml:space="preserve"> </t>
    </r>
    <r>
      <rPr>
        <vertAlign val="superscript"/>
        <sz val="14"/>
        <rFont val="AngsanaUPC"/>
        <family val="1"/>
      </rPr>
      <t xml:space="preserve"> </t>
    </r>
    <r>
      <rPr>
        <sz val="14"/>
        <rFont val="AngsanaUPC"/>
        <family val="1"/>
      </rPr>
      <t>x [(T</t>
    </r>
    <r>
      <rPr>
        <vertAlign val="subscript"/>
        <sz val="14"/>
        <rFont val="AngsanaUPC"/>
        <family val="1"/>
      </rPr>
      <t>W</t>
    </r>
    <r>
      <rPr>
        <sz val="14"/>
        <rFont val="AngsanaUPC"/>
        <family val="1"/>
      </rPr>
      <t>+273)</t>
    </r>
    <r>
      <rPr>
        <vertAlign val="superscript"/>
        <sz val="14"/>
        <rFont val="AngsanaUPC"/>
        <family val="1"/>
      </rPr>
      <t xml:space="preserve">4 </t>
    </r>
    <r>
      <rPr>
        <sz val="14"/>
        <rFont val="AngsanaUPC"/>
        <family val="1"/>
      </rPr>
      <t>- (Ta+273)</t>
    </r>
    <r>
      <rPr>
        <vertAlign val="superscript"/>
        <sz val="14"/>
        <rFont val="AngsanaUPC"/>
        <family val="1"/>
      </rPr>
      <t>4</t>
    </r>
    <r>
      <rPr>
        <sz val="14"/>
        <rFont val="AngsanaUPC"/>
        <family val="1"/>
      </rPr>
      <t xml:space="preserve"> ] x </t>
    </r>
    <r>
      <rPr>
        <sz val="14"/>
        <rFont val="Symbol"/>
        <family val="1"/>
      </rPr>
      <t xml:space="preserve">e </t>
    </r>
    <r>
      <rPr>
        <sz val="14"/>
        <rFont val="AngsanaUPC"/>
        <family val="1"/>
      </rPr>
      <t>x A</t>
    </r>
  </si>
  <si>
    <r>
      <t xml:space="preserve">        Q</t>
    </r>
    <r>
      <rPr>
        <vertAlign val="subscript"/>
        <sz val="14"/>
        <rFont val="AngsanaUPC"/>
        <family val="1"/>
      </rPr>
      <t>UNIN</t>
    </r>
    <r>
      <rPr>
        <sz val="14"/>
        <rFont val="AngsanaUPC"/>
        <family val="0"/>
      </rPr>
      <t xml:space="preserve"> = 1.42 x [(T</t>
    </r>
    <r>
      <rPr>
        <vertAlign val="subscript"/>
        <sz val="14"/>
        <rFont val="AngsanaUPC"/>
        <family val="1"/>
      </rPr>
      <t>W</t>
    </r>
    <r>
      <rPr>
        <sz val="14"/>
        <rFont val="AngsanaUPC"/>
        <family val="1"/>
      </rPr>
      <t xml:space="preserve">- </t>
    </r>
    <r>
      <rPr>
        <sz val="14"/>
        <rFont val="AngsanaUPC"/>
        <family val="0"/>
      </rPr>
      <t>T</t>
    </r>
    <r>
      <rPr>
        <vertAlign val="subscript"/>
        <sz val="14"/>
        <rFont val="AngsanaUPC"/>
        <family val="1"/>
      </rPr>
      <t>a</t>
    </r>
    <r>
      <rPr>
        <sz val="14"/>
        <rFont val="AngsanaUPC"/>
        <family val="0"/>
      </rPr>
      <t>)/H]</t>
    </r>
    <r>
      <rPr>
        <vertAlign val="superscript"/>
        <sz val="14"/>
        <rFont val="AngsanaUPC"/>
        <family val="1"/>
      </rPr>
      <t xml:space="preserve">0.25  </t>
    </r>
    <r>
      <rPr>
        <sz val="14"/>
        <rFont val="AngsanaUPC"/>
        <family val="1"/>
      </rPr>
      <t xml:space="preserve">x </t>
    </r>
    <r>
      <rPr>
        <sz val="14"/>
        <rFont val="AngsanaUPC"/>
        <family val="0"/>
      </rPr>
      <t>(T</t>
    </r>
    <r>
      <rPr>
        <vertAlign val="subscript"/>
        <sz val="14"/>
        <rFont val="AngsanaUPC"/>
        <family val="1"/>
      </rPr>
      <t>W</t>
    </r>
    <r>
      <rPr>
        <sz val="14"/>
        <rFont val="AngsanaUPC"/>
        <family val="0"/>
      </rPr>
      <t>-T</t>
    </r>
    <r>
      <rPr>
        <vertAlign val="subscript"/>
        <sz val="14"/>
        <rFont val="AngsanaUPC"/>
        <family val="1"/>
      </rPr>
      <t>a</t>
    </r>
    <r>
      <rPr>
        <sz val="14"/>
        <rFont val="AngsanaUPC"/>
        <family val="0"/>
      </rPr>
      <t>) x A + 5.6697</t>
    </r>
  </si>
  <si>
    <t>3.3 อัตราการสูญเสียความร้อนของผนังก่อน</t>
  </si>
  <si>
    <t xml:space="preserve">      หุ้มฉนวน</t>
  </si>
  <si>
    <t>3.8 ปริมาณความร้อนที่สูญเสียหลังจากหุ้มฉนวน</t>
  </si>
  <si>
    <t>3.9 ปริมาณความร้อนสูญเสียลดลง</t>
  </si>
  <si>
    <t>3.10 ปริมาณการใช้เชื้อเพลิงลดลง</t>
  </si>
  <si>
    <t>3.11 ค่าเชื้อเพลิงลดลง</t>
  </si>
  <si>
    <r>
      <t>1.42 x [(อุณหภูมิพื้วผิวผนังก่อนหุ้มฉนวน (</t>
    </r>
    <r>
      <rPr>
        <vertAlign val="superscript"/>
        <sz val="16"/>
        <rFont val="AngsanaUPC"/>
        <family val="1"/>
      </rPr>
      <t>๐</t>
    </r>
    <r>
      <rPr>
        <sz val="16"/>
        <rFont val="AngsanaUPC"/>
        <family val="0"/>
      </rPr>
      <t>C) - อุณหภูมิอากาศแวดล้อม (</t>
    </r>
    <r>
      <rPr>
        <vertAlign val="superscript"/>
        <sz val="16"/>
        <rFont val="AngsanaUPC"/>
        <family val="1"/>
      </rPr>
      <t>๐</t>
    </r>
    <r>
      <rPr>
        <sz val="16"/>
        <rFont val="AngsanaUPC"/>
        <family val="0"/>
      </rPr>
      <t xml:space="preserve">C) / ความสูงของผนังที่ต้องการหุ้ม(m)] </t>
    </r>
    <r>
      <rPr>
        <vertAlign val="superscript"/>
        <sz val="16"/>
        <rFont val="AngsanaUPC"/>
        <family val="1"/>
      </rPr>
      <t>0.25</t>
    </r>
    <r>
      <rPr>
        <sz val="16"/>
        <rFont val="AngsanaUPC"/>
        <family val="0"/>
      </rPr>
      <t xml:space="preserve"> x (อุณหภูมิพื้นผิวผนัง (</t>
    </r>
    <r>
      <rPr>
        <vertAlign val="superscript"/>
        <sz val="16"/>
        <rFont val="AngsanaUPC"/>
        <family val="1"/>
      </rPr>
      <t>๐</t>
    </r>
    <r>
      <rPr>
        <sz val="16"/>
        <rFont val="AngsanaUPC"/>
        <family val="0"/>
      </rPr>
      <t>C) - อุณหภูมิอากาศแวดล้อม (</t>
    </r>
    <r>
      <rPr>
        <vertAlign val="superscript"/>
        <sz val="16"/>
        <rFont val="AngsanaUPC"/>
        <family val="1"/>
      </rPr>
      <t>๐</t>
    </r>
    <r>
      <rPr>
        <sz val="16"/>
        <rFont val="AngsanaUPC"/>
        <family val="0"/>
      </rPr>
      <t>C)) x พื้นที่ผิวผนังที่ต้องการหุ้ม (m</t>
    </r>
    <r>
      <rPr>
        <vertAlign val="superscript"/>
        <sz val="16"/>
        <rFont val="AngsanaUPC"/>
        <family val="1"/>
      </rPr>
      <t>2</t>
    </r>
    <r>
      <rPr>
        <sz val="16"/>
        <rFont val="AngsanaUPC"/>
        <family val="0"/>
      </rPr>
      <t>) + 5.6697 x 10</t>
    </r>
    <r>
      <rPr>
        <vertAlign val="superscript"/>
        <sz val="16"/>
        <rFont val="AngsanaUPC"/>
        <family val="1"/>
      </rPr>
      <t>-8</t>
    </r>
    <r>
      <rPr>
        <sz val="16"/>
        <rFont val="AngsanaUPC"/>
        <family val="0"/>
      </rPr>
      <t xml:space="preserve"> x [( อุณหภูมิผิวผนัง (</t>
    </r>
    <r>
      <rPr>
        <vertAlign val="superscript"/>
        <sz val="16"/>
        <rFont val="AngsanaUPC"/>
        <family val="1"/>
      </rPr>
      <t>๐</t>
    </r>
    <r>
      <rPr>
        <sz val="16"/>
        <rFont val="AngsanaUPC"/>
        <family val="0"/>
      </rPr>
      <t>C) + 273)</t>
    </r>
    <r>
      <rPr>
        <vertAlign val="superscript"/>
        <sz val="16"/>
        <rFont val="AngsanaUPC"/>
        <family val="1"/>
      </rPr>
      <t>4</t>
    </r>
    <r>
      <rPr>
        <sz val="16"/>
        <rFont val="AngsanaUPC"/>
        <family val="0"/>
      </rPr>
      <t xml:space="preserve"> - (อุณหภูมิอากาศแวดล้อม (</t>
    </r>
    <r>
      <rPr>
        <vertAlign val="superscript"/>
        <sz val="16"/>
        <rFont val="AngsanaUPC"/>
        <family val="1"/>
      </rPr>
      <t>๐</t>
    </r>
    <r>
      <rPr>
        <sz val="16"/>
        <rFont val="AngsanaUPC"/>
        <family val="0"/>
      </rPr>
      <t>C) + 273)</t>
    </r>
    <r>
      <rPr>
        <vertAlign val="superscript"/>
        <sz val="16"/>
        <rFont val="AngsanaUPC"/>
        <family val="1"/>
      </rPr>
      <t>4</t>
    </r>
    <r>
      <rPr>
        <sz val="16"/>
        <rFont val="AngsanaUPC"/>
        <family val="0"/>
      </rPr>
      <t>] x ค่าสัมประสิทธิการแผ่รังสีของพื้นผิว x พื้นที่ผิวที่ต้องการหุ้มฉนวน (m</t>
    </r>
    <r>
      <rPr>
        <vertAlign val="superscript"/>
        <sz val="16"/>
        <rFont val="AngsanaUPC"/>
        <family val="1"/>
      </rPr>
      <t>2</t>
    </r>
    <r>
      <rPr>
        <sz val="16"/>
        <rFont val="AngsanaUPC"/>
        <family val="0"/>
      </rPr>
      <t>)</t>
    </r>
  </si>
  <si>
    <r>
      <t>(อุณหภูมิพื้นผิวผนังก่อนหุ้มฉนวน (</t>
    </r>
    <r>
      <rPr>
        <vertAlign val="superscript"/>
        <sz val="16"/>
        <rFont val="AngsanaUPC"/>
        <family val="1"/>
      </rPr>
      <t>๐</t>
    </r>
    <r>
      <rPr>
        <sz val="16"/>
        <rFont val="AngsanaUPC"/>
        <family val="0"/>
      </rPr>
      <t>C) - อุณหภูมิอากาศแวดล้อม (</t>
    </r>
    <r>
      <rPr>
        <vertAlign val="superscript"/>
        <sz val="16"/>
        <rFont val="AngsanaUPC"/>
        <family val="1"/>
      </rPr>
      <t>๐</t>
    </r>
    <r>
      <rPr>
        <sz val="16"/>
        <rFont val="AngsanaUPC"/>
        <family val="0"/>
      </rPr>
      <t>C) / [(ความหนาของฉนวนที่ใช้ (m) / (พื้นที่ผิวผนังที่ต้องการหุ้ม (m</t>
    </r>
    <r>
      <rPr>
        <vertAlign val="superscript"/>
        <sz val="16"/>
        <rFont val="AngsanaUPC"/>
        <family val="1"/>
      </rPr>
      <t>2</t>
    </r>
    <r>
      <rPr>
        <sz val="16"/>
        <rFont val="AngsanaUPC"/>
        <family val="0"/>
      </rPr>
      <t>) x ค่าการนำความร้อนของฉนวนที่ใช้ (W/m</t>
    </r>
    <r>
      <rPr>
        <vertAlign val="superscript"/>
        <sz val="16"/>
        <rFont val="AngsanaUPC"/>
        <family val="1"/>
      </rPr>
      <t>2 ๐</t>
    </r>
    <r>
      <rPr>
        <sz val="16"/>
        <rFont val="AngsanaUPC"/>
        <family val="0"/>
      </rPr>
      <t>C)) + (1 / (พื้นที่ผิวผนัง (m</t>
    </r>
    <r>
      <rPr>
        <vertAlign val="superscript"/>
        <sz val="16"/>
        <rFont val="AngsanaUPC"/>
        <family val="1"/>
      </rPr>
      <t>2</t>
    </r>
    <r>
      <rPr>
        <sz val="16"/>
        <rFont val="AngsanaUPC"/>
        <family val="0"/>
      </rPr>
      <t>)  x ค่าการถ่ายเทความร้อนของอากาศหลังหุ้มฉนวน (W/m</t>
    </r>
    <r>
      <rPr>
        <vertAlign val="superscript"/>
        <sz val="16"/>
        <rFont val="AngsanaUPC"/>
        <family val="1"/>
      </rPr>
      <t>2 ๐</t>
    </r>
    <r>
      <rPr>
        <sz val="16"/>
        <rFont val="AngsanaUPC"/>
        <family val="0"/>
      </rPr>
      <t>C)]</t>
    </r>
  </si>
  <si>
    <r>
      <t xml:space="preserve">                 h</t>
    </r>
    <r>
      <rPr>
        <vertAlign val="subscript"/>
        <sz val="16"/>
        <rFont val="AngsanaUPC"/>
        <family val="1"/>
      </rPr>
      <t>C</t>
    </r>
    <r>
      <rPr>
        <sz val="16"/>
        <rFont val="AngsanaUPC"/>
        <family val="0"/>
      </rPr>
      <t xml:space="preserve"> = 1.42 x [(อุณหภูมิพื้นผิวภายนอก (</t>
    </r>
    <r>
      <rPr>
        <vertAlign val="superscript"/>
        <sz val="16"/>
        <rFont val="AngsanaUPC"/>
        <family val="1"/>
      </rPr>
      <t>๐</t>
    </r>
    <r>
      <rPr>
        <sz val="16"/>
        <rFont val="AngsanaUPC"/>
        <family val="0"/>
      </rPr>
      <t>C) - อุณหภูมิอากาศแวดล้อม (</t>
    </r>
    <r>
      <rPr>
        <vertAlign val="superscript"/>
        <sz val="16"/>
        <rFont val="AngsanaUPC"/>
        <family val="1"/>
      </rPr>
      <t>๐</t>
    </r>
    <r>
      <rPr>
        <sz val="16"/>
        <rFont val="AngsanaUPC"/>
        <family val="0"/>
      </rPr>
      <t>C))</t>
    </r>
  </si>
  <si>
    <r>
      <t xml:space="preserve">       2.1.1 ค่าการถ่ายเทความร้อนของอากาศ (W/m</t>
    </r>
    <r>
      <rPr>
        <vertAlign val="superscript"/>
        <sz val="16"/>
        <rFont val="AngsanaUPC"/>
        <family val="1"/>
      </rPr>
      <t>2 ๐</t>
    </r>
    <r>
      <rPr>
        <sz val="16"/>
        <rFont val="AngsanaUPC"/>
        <family val="0"/>
      </rPr>
      <t>C)</t>
    </r>
  </si>
  <si>
    <r>
      <t xml:space="preserve">          โรงงานติดตั้งเตาเผาใช้เชื้อเพลิงน้ำมันเตา C  จำนวน 1 ชุด เพื่อใช้ในการให้ความร้อนกับชิ้นงาน อุณหภูมิที่ใช้งาน 1,000</t>
    </r>
    <r>
      <rPr>
        <vertAlign val="superscript"/>
        <sz val="16"/>
        <rFont val="AngsanaUPC"/>
        <family val="1"/>
      </rPr>
      <t>๐</t>
    </r>
    <r>
      <rPr>
        <sz val="16"/>
        <rFont val="AngsanaUPC"/>
        <family val="0"/>
      </rPr>
      <t>C  การสูญเสียความร้อนออกจากผนังเตาเป็นการสูญเสียความร้อนที่มากเป็นอันดับสองรองจากการสูญเสียทางปล่อง ซึ่งเตาส่วนใหญ่เมื่อใช้งานไประยะหนึ่งอิฐทนไฟและฉนวนจะเกิดการเสื่อมสภาพ นอกจากนั้นเตาบางชุดอาจหุ้มฉนวนในความหนาที่ไม่เหมาะสมจึงเกิดการสูญเสียความร้อนมาก จึงมีแนวคิดที่จะทำการหุ้มฉนวนผนังเตาเพื่อลดการสูญเสียความร้อนซึ่งปัจจุบันอุณหภูมิผิวผนังเฉลี่ยประมาณ 105</t>
    </r>
    <r>
      <rPr>
        <vertAlign val="superscript"/>
        <sz val="16"/>
        <rFont val="AngsanaUPC"/>
        <family val="1"/>
      </rPr>
      <t>๐</t>
    </r>
    <r>
      <rPr>
        <sz val="16"/>
        <rFont val="AngsanaUPC"/>
        <family val="0"/>
      </rPr>
      <t>C ซึ่งหลังจากหุ้มฉนวนแล้วอุณหภูมิควรจะประมาณ 50</t>
    </r>
    <r>
      <rPr>
        <vertAlign val="superscript"/>
        <sz val="16"/>
        <rFont val="AngsanaUPC"/>
        <family val="1"/>
      </rPr>
      <t>๐</t>
    </r>
    <r>
      <rPr>
        <sz val="16"/>
        <rFont val="AngsanaUPC"/>
        <family val="0"/>
      </rPr>
      <t>C</t>
    </r>
  </si>
  <si>
    <t>ความสูงของผนัง</t>
  </si>
  <si>
    <t xml:space="preserve">อุณหภูมิผิวผนังก่อนหุ้ม </t>
  </si>
  <si>
    <t xml:space="preserve">อุณหภูมิผิวผนังหลังหุ้ม  </t>
  </si>
  <si>
    <t>ความยาวของผนัง</t>
  </si>
  <si>
    <t>อุณหภูมิอากาศแวดล้อม</t>
  </si>
  <si>
    <t xml:space="preserve"> m</t>
  </si>
  <si>
    <r>
      <t>๐</t>
    </r>
    <r>
      <rPr>
        <sz val="16"/>
        <rFont val="AngsanaUPC"/>
        <family val="0"/>
      </rPr>
      <t>C</t>
    </r>
  </si>
  <si>
    <t>……….</t>
  </si>
  <si>
    <t>มาตรการ การลดการสูญเสียความร้อนโดยการหุ้มฉนวนผนังเตา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</si>
</sst>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"/>
    <numFmt numFmtId="200" formatCode="#,##0.000"/>
    <numFmt numFmtId="201" formatCode="#,##0.0000"/>
  </numFmts>
  <fonts count="52">
    <font>
      <sz val="16"/>
      <name val="AngsanaUPC"/>
      <family val="0"/>
    </font>
    <font>
      <b/>
      <sz val="16"/>
      <name val="AngsanaUPC"/>
      <family val="1"/>
    </font>
    <font>
      <vertAlign val="superscript"/>
      <sz val="16"/>
      <name val="AngsanaUPC"/>
      <family val="1"/>
    </font>
    <font>
      <vertAlign val="subscript"/>
      <sz val="16"/>
      <name val="AngsanaUPC"/>
      <family val="1"/>
    </font>
    <font>
      <sz val="14"/>
      <name val="Symbol"/>
      <family val="1"/>
    </font>
    <font>
      <vertAlign val="subscript"/>
      <sz val="16"/>
      <name val="Symbol"/>
      <family val="1"/>
    </font>
    <font>
      <sz val="14"/>
      <name val="AngsanaUPC"/>
      <family val="0"/>
    </font>
    <font>
      <b/>
      <sz val="20"/>
      <name val="AngsanaUPC"/>
      <family val="1"/>
    </font>
    <font>
      <sz val="20"/>
      <name val="AngsanaUPC"/>
      <family val="1"/>
    </font>
    <font>
      <b/>
      <sz val="18"/>
      <name val="AngsanaUPC"/>
      <family val="1"/>
    </font>
    <font>
      <sz val="18"/>
      <name val="AngsanaUPC"/>
      <family val="1"/>
    </font>
    <font>
      <vertAlign val="superscript"/>
      <sz val="14"/>
      <name val="AngsanaUPC"/>
      <family val="0"/>
    </font>
    <font>
      <vertAlign val="subscript"/>
      <sz val="14"/>
      <name val="AngsanaUPC"/>
      <family val="1"/>
    </font>
    <font>
      <sz val="16"/>
      <color indexed="10"/>
      <name val="AngsanaUPC"/>
      <family val="0"/>
    </font>
    <font>
      <sz val="8"/>
      <name val="AngsanaUPC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UPC"/>
      <family val="0"/>
    </font>
    <font>
      <sz val="12"/>
      <color indexed="8"/>
      <name val="Calibri"/>
      <family val="0"/>
    </font>
    <font>
      <sz val="12"/>
      <color indexed="8"/>
      <name val="Browall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4" fontId="0" fillId="0" borderId="0" xfId="0" applyNumberFormat="1" applyAlignment="1" applyProtection="1">
      <alignment horizontal="centerContinuous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indent="15"/>
      <protection locked="0"/>
    </xf>
    <xf numFmtId="0" fontId="0" fillId="33" borderId="0" xfId="0" applyFill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Continuous" vertical="center"/>
      <protection locked="0"/>
    </xf>
    <xf numFmtId="0" fontId="0" fillId="0" borderId="10" xfId="0" applyBorder="1" applyAlignment="1" applyProtection="1">
      <alignment horizontal="centerContinuous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3" fontId="0" fillId="33" borderId="14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4" fontId="0" fillId="33" borderId="14" xfId="0" applyNumberForma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Continuous"/>
      <protection locked="0"/>
    </xf>
    <xf numFmtId="0" fontId="6" fillId="0" borderId="13" xfId="0" applyFont="1" applyBorder="1" applyAlignment="1" applyProtection="1">
      <alignment horizontal="centerContinuous"/>
      <protection locked="0"/>
    </xf>
    <xf numFmtId="0" fontId="6" fillId="0" borderId="14" xfId="0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200" fontId="0" fillId="33" borderId="14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center"/>
      <protection locked="0"/>
    </xf>
    <xf numFmtId="200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  <protection locked="0"/>
    </xf>
    <xf numFmtId="4" fontId="13" fillId="33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center"/>
      <protection locked="0"/>
    </xf>
    <xf numFmtId="4" fontId="0" fillId="33" borderId="17" xfId="0" applyNumberFormat="1" applyFill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" fontId="0" fillId="0" borderId="0" xfId="0" applyNumberFormat="1" applyFill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/>
      <protection hidden="1"/>
    </xf>
    <xf numFmtId="0" fontId="0" fillId="0" borderId="11" xfId="0" applyFont="1" applyFill="1" applyBorder="1" applyAlignment="1" applyProtection="1">
      <alignment horizontal="left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4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13" xfId="0" applyFont="1" applyFill="1" applyBorder="1" applyAlignment="1" applyProtection="1">
      <alignment horizontal="left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4" fontId="0" fillId="0" borderId="14" xfId="0" applyNumberFormat="1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6" fillId="0" borderId="13" xfId="0" applyFont="1" applyFill="1" applyBorder="1" applyAlignment="1" applyProtection="1">
      <alignment horizontal="left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6" fillId="0" borderId="16" xfId="0" applyFont="1" applyFill="1" applyBorder="1" applyAlignment="1" applyProtection="1">
      <alignment horizontal="left"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4" fontId="0" fillId="0" borderId="17" xfId="0" applyNumberFormat="1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centerContinuous" vertical="center"/>
      <protection hidden="1"/>
    </xf>
    <xf numFmtId="0" fontId="0" fillId="0" borderId="10" xfId="0" applyBorder="1" applyAlignment="1" applyProtection="1">
      <alignment horizontal="centerContinuous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4" fontId="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wrapText="1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4" fontId="0" fillId="0" borderId="14" xfId="0" applyNumberFormat="1" applyFont="1" applyFill="1" applyBorder="1" applyAlignment="1" applyProtection="1">
      <alignment horizontal="left"/>
      <protection hidden="1"/>
    </xf>
    <xf numFmtId="0" fontId="0" fillId="0" borderId="16" xfId="0" applyFont="1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 horizontal="center"/>
      <protection hidden="1"/>
    </xf>
    <xf numFmtId="4" fontId="0" fillId="0" borderId="11" xfId="0" applyNumberForma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13" xfId="0" applyFill="1" applyBorder="1" applyAlignment="1" applyProtection="1">
      <alignment horizontal="left"/>
      <protection hidden="1"/>
    </xf>
    <xf numFmtId="0" fontId="0" fillId="0" borderId="14" xfId="0" applyFill="1" applyBorder="1" applyAlignment="1" applyProtection="1">
      <alignment horizontal="center"/>
      <protection hidden="1"/>
    </xf>
    <xf numFmtId="4" fontId="0" fillId="0" borderId="14" xfId="0" applyNumberForma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16" xfId="0" applyFill="1" applyBorder="1" applyAlignment="1" applyProtection="1">
      <alignment horizontal="left"/>
      <protection hidden="1"/>
    </xf>
    <xf numFmtId="0" fontId="0" fillId="0" borderId="17" xfId="0" applyFill="1" applyBorder="1" applyAlignment="1" applyProtection="1">
      <alignment horizontal="left"/>
      <protection hidden="1"/>
    </xf>
    <xf numFmtId="4" fontId="0" fillId="0" borderId="17" xfId="0" applyNumberFormat="1" applyFill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0" xfId="0" applyAlignment="1" applyProtection="1">
      <alignment horizontal="distributed" vertical="top" wrapText="1"/>
      <protection locked="0"/>
    </xf>
    <xf numFmtId="0" fontId="0" fillId="0" borderId="0" xfId="0" applyAlignment="1" applyProtection="1">
      <alignment vertical="justify" wrapText="1"/>
      <protection locked="0"/>
    </xf>
    <xf numFmtId="0" fontId="0" fillId="0" borderId="0" xfId="0" applyAlignment="1" applyProtection="1">
      <alignment vertical="center" wrapText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104775</xdr:rowOff>
    </xdr:from>
    <xdr:to>
      <xdr:col>2</xdr:col>
      <xdr:colOff>2247900</xdr:colOff>
      <xdr:row>11</xdr:row>
      <xdr:rowOff>142875</xdr:rowOff>
    </xdr:to>
    <xdr:grpSp>
      <xdr:nvGrpSpPr>
        <xdr:cNvPr id="1" name="Group 54"/>
        <xdr:cNvGrpSpPr>
          <a:grpSpLocks/>
        </xdr:cNvGrpSpPr>
      </xdr:nvGrpSpPr>
      <xdr:grpSpPr>
        <a:xfrm>
          <a:off x="133350" y="2990850"/>
          <a:ext cx="2962275" cy="2400300"/>
          <a:chOff x="14" y="280"/>
          <a:chExt cx="345" cy="252"/>
        </a:xfrm>
        <a:solidFill>
          <a:srgbClr val="FFFFFF"/>
        </a:solidFill>
      </xdr:grpSpPr>
      <xdr:pic>
        <xdr:nvPicPr>
          <xdr:cNvPr id="2" name="Picture 45" descr="เตา A L"/>
          <xdr:cNvPicPr preferRelativeResize="1">
            <a:picLocks noChangeAspect="1"/>
          </xdr:cNvPicPr>
        </xdr:nvPicPr>
        <xdr:blipFill>
          <a:blip r:embed="rId1"/>
          <a:srcRect l="9448"/>
          <a:stretch>
            <a:fillRect/>
          </a:stretch>
        </xdr:blipFill>
        <xdr:spPr>
          <a:xfrm>
            <a:off x="14" y="280"/>
            <a:ext cx="268" cy="25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47"/>
          <xdr:cNvSpPr>
            <a:spLocks/>
          </xdr:cNvSpPr>
        </xdr:nvSpPr>
        <xdr:spPr>
          <a:xfrm>
            <a:off x="204" y="320"/>
            <a:ext cx="71" cy="97"/>
          </a:xfrm>
          <a:prstGeom prst="rect">
            <a:avLst/>
          </a:prstGeom>
          <a:noFill/>
          <a:ln w="190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" name="Text Box 48"/>
          <xdr:cNvSpPr txBox="1">
            <a:spLocks noChangeArrowheads="1"/>
          </xdr:cNvSpPr>
        </xdr:nvSpPr>
        <xdr:spPr>
          <a:xfrm>
            <a:off x="276" y="410"/>
            <a:ext cx="83" cy="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บริเวณผนังเตาที่จะทำ</a:t>
            </a:r>
            <a:r>
              <a:rPr lang="en-US" cap="none" sz="1200" b="0" i="0" u="none" baseline="0">
                <a:solidFill>
                  <a:srgbClr val="000000"/>
                </a:solidFill>
                <a:latin typeface="Browallia New"/>
                <a:ea typeface="Browallia New"/>
                <a:cs typeface="Browallia New"/>
              </a:rPr>
              <a:t>การปรับปรุง
</a:t>
            </a:r>
          </a:p>
        </xdr:txBody>
      </xdr:sp>
      <xdr:sp>
        <xdr:nvSpPr>
          <xdr:cNvPr id="5" name="Line 49"/>
          <xdr:cNvSpPr>
            <a:spLocks/>
          </xdr:cNvSpPr>
        </xdr:nvSpPr>
        <xdr:spPr>
          <a:xfrm flipH="1" flipV="1">
            <a:off x="275" y="368"/>
            <a:ext cx="43" cy="49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2</xdr:col>
      <xdr:colOff>2247900</xdr:colOff>
      <xdr:row>3</xdr:row>
      <xdr:rowOff>76200</xdr:rowOff>
    </xdr:from>
    <xdr:to>
      <xdr:col>6</xdr:col>
      <xdr:colOff>533400</xdr:colOff>
      <xdr:row>11</xdr:row>
      <xdr:rowOff>142875</xdr:rowOff>
    </xdr:to>
    <xdr:pic>
      <xdr:nvPicPr>
        <xdr:cNvPr id="6" name="Picture 51" descr="11111111111111"/>
        <xdr:cNvPicPr preferRelativeResize="1">
          <a:picLocks noChangeAspect="1"/>
        </xdr:cNvPicPr>
      </xdr:nvPicPr>
      <xdr:blipFill>
        <a:blip r:embed="rId2"/>
        <a:srcRect l="15481"/>
        <a:stretch>
          <a:fillRect/>
        </a:stretch>
      </xdr:blipFill>
      <xdr:spPr>
        <a:xfrm>
          <a:off x="3095625" y="2962275"/>
          <a:ext cx="22288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28</xdr:row>
      <xdr:rowOff>228600</xdr:rowOff>
    </xdr:from>
    <xdr:to>
      <xdr:col>2</xdr:col>
      <xdr:colOff>1238250</xdr:colOff>
      <xdr:row>33</xdr:row>
      <xdr:rowOff>95250</xdr:rowOff>
    </xdr:to>
    <xdr:grpSp>
      <xdr:nvGrpSpPr>
        <xdr:cNvPr id="7" name="Group 60"/>
        <xdr:cNvGrpSpPr>
          <a:grpSpLocks/>
        </xdr:cNvGrpSpPr>
      </xdr:nvGrpSpPr>
      <xdr:grpSpPr>
        <a:xfrm>
          <a:off x="390525" y="12830175"/>
          <a:ext cx="1695450" cy="1428750"/>
          <a:chOff x="41" y="1347"/>
          <a:chExt cx="288" cy="141"/>
        </a:xfrm>
        <a:solidFill>
          <a:srgbClr val="FFFFFF"/>
        </a:solidFill>
      </xdr:grpSpPr>
      <xdr:sp>
        <xdr:nvSpPr>
          <xdr:cNvPr id="8" name="Line 29"/>
          <xdr:cNvSpPr>
            <a:spLocks/>
          </xdr:cNvSpPr>
        </xdr:nvSpPr>
        <xdr:spPr>
          <a:xfrm flipV="1">
            <a:off x="238" y="1459"/>
            <a:ext cx="31" cy="2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" name="Line 31"/>
          <xdr:cNvSpPr>
            <a:spLocks/>
          </xdr:cNvSpPr>
        </xdr:nvSpPr>
        <xdr:spPr>
          <a:xfrm>
            <a:off x="234" y="1481"/>
            <a:ext cx="9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10" name="Group 59"/>
          <xdr:cNvGrpSpPr>
            <a:grpSpLocks/>
          </xdr:cNvGrpSpPr>
        </xdr:nvGrpSpPr>
        <xdr:grpSpPr>
          <a:xfrm>
            <a:off x="41" y="1347"/>
            <a:ext cx="288" cy="132"/>
            <a:chOff x="41" y="1347"/>
            <a:chExt cx="288" cy="132"/>
          </a:xfrm>
          <a:solidFill>
            <a:srgbClr val="FFFFFF"/>
          </a:solidFill>
        </xdr:grpSpPr>
        <xdr:sp>
          <xdr:nvSpPr>
            <xdr:cNvPr id="11" name="Line 4"/>
            <xdr:cNvSpPr>
              <a:spLocks/>
            </xdr:cNvSpPr>
          </xdr:nvSpPr>
          <xdr:spPr>
            <a:xfrm>
              <a:off x="122" y="1349"/>
              <a:ext cx="182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2" name="Line 5"/>
            <xdr:cNvSpPr>
              <a:spLocks/>
            </xdr:cNvSpPr>
          </xdr:nvSpPr>
          <xdr:spPr>
            <a:xfrm flipV="1">
              <a:off x="41" y="1349"/>
              <a:ext cx="81" cy="6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3" name="Line 6"/>
            <xdr:cNvSpPr>
              <a:spLocks/>
            </xdr:cNvSpPr>
          </xdr:nvSpPr>
          <xdr:spPr>
            <a:xfrm>
              <a:off x="42" y="1417"/>
              <a:ext cx="179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4" name="Line 7"/>
            <xdr:cNvSpPr>
              <a:spLocks/>
            </xdr:cNvSpPr>
          </xdr:nvSpPr>
          <xdr:spPr>
            <a:xfrm flipV="1">
              <a:off x="221" y="1349"/>
              <a:ext cx="83" cy="68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5" name="Line 8"/>
            <xdr:cNvSpPr>
              <a:spLocks/>
            </xdr:cNvSpPr>
          </xdr:nvSpPr>
          <xdr:spPr>
            <a:xfrm>
              <a:off x="41" y="1415"/>
              <a:ext cx="0" cy="6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6" name="Line 9"/>
            <xdr:cNvSpPr>
              <a:spLocks/>
            </xdr:cNvSpPr>
          </xdr:nvSpPr>
          <xdr:spPr>
            <a:xfrm>
              <a:off x="41" y="1478"/>
              <a:ext cx="182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7" name="Line 10"/>
            <xdr:cNvSpPr>
              <a:spLocks/>
            </xdr:cNvSpPr>
          </xdr:nvSpPr>
          <xdr:spPr>
            <a:xfrm>
              <a:off x="221" y="1417"/>
              <a:ext cx="0" cy="6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8" name="Line 11"/>
            <xdr:cNvSpPr>
              <a:spLocks/>
            </xdr:cNvSpPr>
          </xdr:nvSpPr>
          <xdr:spPr>
            <a:xfrm flipV="1">
              <a:off x="221" y="1412"/>
              <a:ext cx="82" cy="6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9" name="Line 12"/>
            <xdr:cNvSpPr>
              <a:spLocks/>
            </xdr:cNvSpPr>
          </xdr:nvSpPr>
          <xdr:spPr>
            <a:xfrm>
              <a:off x="302" y="1349"/>
              <a:ext cx="0" cy="6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20" name="Rectangle 16" descr="Wide upward diagonal"/>
            <xdr:cNvSpPr>
              <a:spLocks/>
            </xdr:cNvSpPr>
          </xdr:nvSpPr>
          <xdr:spPr>
            <a:xfrm>
              <a:off x="41" y="1456"/>
              <a:ext cx="180" cy="12"/>
            </a:xfrm>
            <a:prstGeom prst="rect">
              <a:avLst/>
            </a:prstGeom>
            <a:pattFill prst="wdUpDiag">
              <a:fgClr>
                <a:srgbClr val="00000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21" name="Line 30"/>
            <xdr:cNvSpPr>
              <a:spLocks/>
            </xdr:cNvSpPr>
          </xdr:nvSpPr>
          <xdr:spPr>
            <a:xfrm flipV="1">
              <a:off x="279" y="1425"/>
              <a:ext cx="30" cy="2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22" name="Line 32"/>
            <xdr:cNvSpPr>
              <a:spLocks/>
            </xdr:cNvSpPr>
          </xdr:nvSpPr>
          <xdr:spPr>
            <a:xfrm>
              <a:off x="305" y="1422"/>
              <a:ext cx="9" cy="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23" name="Line 33"/>
            <xdr:cNvSpPr>
              <a:spLocks/>
            </xdr:cNvSpPr>
          </xdr:nvSpPr>
          <xdr:spPr>
            <a:xfrm>
              <a:off x="317" y="1347"/>
              <a:ext cx="0" cy="2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24" name="Line 34"/>
            <xdr:cNvSpPr>
              <a:spLocks/>
            </xdr:cNvSpPr>
          </xdr:nvSpPr>
          <xdr:spPr>
            <a:xfrm flipV="1">
              <a:off x="316" y="1386"/>
              <a:ext cx="0" cy="2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25" name="Line 36"/>
            <xdr:cNvSpPr>
              <a:spLocks/>
            </xdr:cNvSpPr>
          </xdr:nvSpPr>
          <xdr:spPr>
            <a:xfrm>
              <a:off x="309" y="1347"/>
              <a:ext cx="16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26" name="Line 37"/>
            <xdr:cNvSpPr>
              <a:spLocks/>
            </xdr:cNvSpPr>
          </xdr:nvSpPr>
          <xdr:spPr>
            <a:xfrm>
              <a:off x="308" y="1411"/>
              <a:ext cx="16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27" name="Line 40"/>
            <xdr:cNvSpPr>
              <a:spLocks/>
            </xdr:cNvSpPr>
          </xdr:nvSpPr>
          <xdr:spPr>
            <a:xfrm flipH="1" flipV="1">
              <a:off x="255" y="1417"/>
              <a:ext cx="72" cy="3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28" name="Text Box 56"/>
            <xdr:cNvSpPr txBox="1">
              <a:spLocks noChangeArrowheads="1"/>
            </xdr:cNvSpPr>
          </xdr:nvSpPr>
          <xdr:spPr>
            <a:xfrm>
              <a:off x="310" y="1361"/>
              <a:ext cx="19" cy="34"/>
            </a:xfrm>
            <a:prstGeom prst="rect">
              <a:avLst/>
            </a:prstGeom>
            <a:noFill/>
            <a:ln w="19050" cmpd="sng">
              <a:noFill/>
            </a:ln>
          </xdr:spPr>
          <xdr:txBody>
            <a:bodyPr vertOverflow="clip" wrap="square" lIns="18288" tIns="50292" rIns="0" bIns="0">
              <a:spAutoFit/>
            </a:bodyPr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AngsanaUPC"/>
                  <a:ea typeface="AngsanaUPC"/>
                  <a:cs typeface="AngsanaUPC"/>
                </a:rPr>
                <a:t>H</a:t>
              </a:r>
            </a:p>
          </xdr:txBody>
        </xdr:sp>
        <xdr:sp>
          <xdr:nvSpPr>
            <xdr:cNvPr id="29" name="Text Box 57"/>
            <xdr:cNvSpPr txBox="1">
              <a:spLocks noChangeArrowheads="1"/>
            </xdr:cNvSpPr>
          </xdr:nvSpPr>
          <xdr:spPr>
            <a:xfrm>
              <a:off x="268" y="1434"/>
              <a:ext cx="16" cy="34"/>
            </a:xfrm>
            <a:prstGeom prst="rect">
              <a:avLst/>
            </a:prstGeom>
            <a:noFill/>
            <a:ln w="19050" cmpd="sng">
              <a:noFill/>
            </a:ln>
          </xdr:spPr>
          <xdr:txBody>
            <a:bodyPr vertOverflow="clip" wrap="square" lIns="18288" tIns="50292" rIns="0" bIns="0">
              <a:spAutoFit/>
            </a:bodyPr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AngsanaUPC"/>
                  <a:ea typeface="AngsanaUPC"/>
                  <a:cs typeface="AngsanaUPC"/>
                </a:rPr>
                <a:t>L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showGridLines="0" tabSelected="1" view="pageBreakPreview" zoomScaleNormal="115" zoomScaleSheetLayoutView="100" zoomScalePageLayoutView="0" workbookViewId="0" topLeftCell="A64">
      <selection activeCell="F66" sqref="F66"/>
    </sheetView>
  </sheetViews>
  <sheetFormatPr defaultColWidth="9.140625" defaultRowHeight="23.25"/>
  <cols>
    <col min="1" max="1" width="3.421875" style="3" customWidth="1"/>
    <col min="2" max="2" width="9.28125" style="3" customWidth="1"/>
    <col min="3" max="3" width="33.7109375" style="3" customWidth="1"/>
    <col min="4" max="4" width="8.7109375" style="3" customWidth="1"/>
    <col min="5" max="5" width="7.57421875" style="3" customWidth="1"/>
    <col min="6" max="6" width="9.140625" style="4" customWidth="1"/>
    <col min="7" max="7" width="10.57421875" style="3" customWidth="1"/>
    <col min="8" max="8" width="9.8515625" style="3" bestFit="1" customWidth="1"/>
    <col min="9" max="16384" width="9.140625" style="3" customWidth="1"/>
  </cols>
  <sheetData>
    <row r="1" spans="1:3" ht="29.25">
      <c r="A1" s="1" t="s">
        <v>132</v>
      </c>
      <c r="B1" s="2"/>
      <c r="C1" s="2"/>
    </row>
    <row r="2" spans="1:3" ht="26.25">
      <c r="A2" s="5" t="s">
        <v>63</v>
      </c>
      <c r="B2" s="6"/>
      <c r="C2" s="6"/>
    </row>
    <row r="3" spans="1:7" ht="171.75" customHeight="1">
      <c r="A3" s="111" t="s">
        <v>123</v>
      </c>
      <c r="B3" s="111"/>
      <c r="C3" s="111"/>
      <c r="D3" s="111"/>
      <c r="E3" s="111"/>
      <c r="F3" s="111"/>
      <c r="G3" s="111"/>
    </row>
    <row r="4" ht="23.25"/>
    <row r="5" ht="23.25"/>
    <row r="6" ht="23.25"/>
    <row r="7" ht="23.25"/>
    <row r="8" ht="23.25"/>
    <row r="9" ht="23.25"/>
    <row r="10" ht="23.25"/>
    <row r="11" ht="23.25"/>
    <row r="12" ht="23.25"/>
    <row r="13" spans="2:6" ht="23.25">
      <c r="B13" s="7" t="s">
        <v>90</v>
      </c>
      <c r="C13" s="8"/>
      <c r="D13" s="9" t="s">
        <v>83</v>
      </c>
      <c r="E13" s="9"/>
      <c r="F13" s="10"/>
    </row>
    <row r="15" spans="1:3" ht="26.25">
      <c r="A15" s="5" t="s">
        <v>64</v>
      </c>
      <c r="B15" s="6"/>
      <c r="C15" s="6"/>
    </row>
    <row r="16" spans="2:3" ht="23.25">
      <c r="B16" s="11" t="s">
        <v>65</v>
      </c>
      <c r="C16" s="11"/>
    </row>
    <row r="17" ht="25.5">
      <c r="B17" s="3" t="s">
        <v>122</v>
      </c>
    </row>
    <row r="18" ht="26.25">
      <c r="B18" s="3" t="s">
        <v>121</v>
      </c>
    </row>
    <row r="19" ht="23.25">
      <c r="C19" s="3" t="s">
        <v>106</v>
      </c>
    </row>
    <row r="20" ht="23.25">
      <c r="B20" s="3" t="s">
        <v>66</v>
      </c>
    </row>
    <row r="21" spans="2:7" ht="126.75" customHeight="1">
      <c r="B21" s="12" t="s">
        <v>88</v>
      </c>
      <c r="C21" s="112" t="s">
        <v>119</v>
      </c>
      <c r="D21" s="112"/>
      <c r="E21" s="112"/>
      <c r="F21" s="112"/>
      <c r="G21" s="112"/>
    </row>
    <row r="22" ht="23.25">
      <c r="B22" s="3" t="s">
        <v>67</v>
      </c>
    </row>
    <row r="23" spans="2:7" ht="92.25" customHeight="1">
      <c r="B23" s="12" t="s">
        <v>89</v>
      </c>
      <c r="C23" s="113" t="s">
        <v>120</v>
      </c>
      <c r="D23" s="113"/>
      <c r="E23" s="113"/>
      <c r="F23" s="113"/>
      <c r="G23" s="113"/>
    </row>
    <row r="24" spans="1:3" ht="23.25">
      <c r="A24" s="11"/>
      <c r="B24" s="11" t="s">
        <v>68</v>
      </c>
      <c r="C24" s="11"/>
    </row>
    <row r="25" ht="23.25">
      <c r="B25" s="3" t="s">
        <v>69</v>
      </c>
    </row>
    <row r="26" ht="23.25">
      <c r="B26" s="3" t="s">
        <v>70</v>
      </c>
    </row>
    <row r="27" spans="1:3" ht="26.25">
      <c r="A27" s="5" t="s">
        <v>71</v>
      </c>
      <c r="B27" s="6"/>
      <c r="C27" s="6"/>
    </row>
    <row r="28" spans="1:3" ht="23.25">
      <c r="A28" s="11"/>
      <c r="B28" s="13" t="s">
        <v>72</v>
      </c>
      <c r="C28" s="13"/>
    </row>
    <row r="29" spans="1:6" ht="23.25">
      <c r="A29" s="11"/>
      <c r="C29" s="14" t="s">
        <v>124</v>
      </c>
      <c r="E29" s="15" t="s">
        <v>131</v>
      </c>
      <c r="F29" s="4" t="s">
        <v>129</v>
      </c>
    </row>
    <row r="30" spans="1:6" ht="25.5">
      <c r="A30" s="11"/>
      <c r="C30" s="14" t="s">
        <v>125</v>
      </c>
      <c r="E30" s="15" t="s">
        <v>131</v>
      </c>
      <c r="F30" s="16" t="s">
        <v>130</v>
      </c>
    </row>
    <row r="31" spans="1:6" ht="25.5">
      <c r="A31" s="11"/>
      <c r="C31" s="14" t="s">
        <v>126</v>
      </c>
      <c r="E31" s="15" t="s">
        <v>131</v>
      </c>
      <c r="F31" s="16" t="s">
        <v>130</v>
      </c>
    </row>
    <row r="32" spans="1:6" ht="23.25">
      <c r="A32" s="11"/>
      <c r="C32" s="14" t="s">
        <v>127</v>
      </c>
      <c r="E32" s="15" t="s">
        <v>131</v>
      </c>
      <c r="F32" s="4" t="s">
        <v>129</v>
      </c>
    </row>
    <row r="33" spans="1:6" ht="25.5">
      <c r="A33" s="11"/>
      <c r="C33" s="14" t="s">
        <v>128</v>
      </c>
      <c r="E33" s="15" t="s">
        <v>131</v>
      </c>
      <c r="F33" s="16" t="s">
        <v>130</v>
      </c>
    </row>
    <row r="34" ht="23.25">
      <c r="A34" s="11"/>
    </row>
    <row r="35" ht="23.25">
      <c r="A35" s="11"/>
    </row>
    <row r="36" spans="1:7" ht="23.25">
      <c r="A36" s="17"/>
      <c r="B36" s="17"/>
      <c r="C36" s="17"/>
      <c r="D36" s="18"/>
      <c r="E36" s="18"/>
      <c r="F36" s="19"/>
      <c r="G36" s="18"/>
    </row>
    <row r="37" spans="1:7" ht="46.5">
      <c r="A37" s="20" t="s">
        <v>0</v>
      </c>
      <c r="B37" s="21"/>
      <c r="C37" s="21"/>
      <c r="D37" s="22" t="s">
        <v>1</v>
      </c>
      <c r="E37" s="22" t="s">
        <v>2</v>
      </c>
      <c r="F37" s="23" t="s">
        <v>3</v>
      </c>
      <c r="G37" s="24" t="s">
        <v>55</v>
      </c>
    </row>
    <row r="38" spans="1:7" ht="23.25">
      <c r="A38" s="25" t="s">
        <v>4</v>
      </c>
      <c r="B38" s="26"/>
      <c r="C38" s="26"/>
      <c r="D38" s="27"/>
      <c r="E38" s="27"/>
      <c r="F38" s="28"/>
      <c r="G38" s="27"/>
    </row>
    <row r="39" spans="1:7" ht="23.25">
      <c r="A39" s="29"/>
      <c r="B39" s="30" t="s">
        <v>5</v>
      </c>
      <c r="C39" s="30"/>
      <c r="D39" s="31" t="s">
        <v>6</v>
      </c>
      <c r="E39" s="31" t="s">
        <v>7</v>
      </c>
      <c r="F39" s="32">
        <v>5000</v>
      </c>
      <c r="G39" s="33"/>
    </row>
    <row r="40" spans="1:7" ht="23.25">
      <c r="A40" s="29"/>
      <c r="B40" s="30" t="s">
        <v>8</v>
      </c>
      <c r="C40" s="30"/>
      <c r="D40" s="31" t="s">
        <v>9</v>
      </c>
      <c r="E40" s="31" t="s">
        <v>84</v>
      </c>
      <c r="F40" s="34">
        <v>39.77</v>
      </c>
      <c r="G40" s="33"/>
    </row>
    <row r="41" spans="1:7" ht="24">
      <c r="A41" s="35" t="s">
        <v>109</v>
      </c>
      <c r="B41" s="36"/>
      <c r="C41" s="36"/>
      <c r="D41" s="37"/>
      <c r="E41" s="31"/>
      <c r="F41" s="38"/>
      <c r="G41" s="33"/>
    </row>
    <row r="42" spans="1:7" ht="23.25">
      <c r="A42" s="29"/>
      <c r="B42" s="30" t="s">
        <v>10</v>
      </c>
      <c r="C42" s="30"/>
      <c r="D42" s="31" t="s">
        <v>11</v>
      </c>
      <c r="E42" s="31" t="s">
        <v>85</v>
      </c>
      <c r="F42" s="34">
        <v>14</v>
      </c>
      <c r="G42" s="33"/>
    </row>
    <row r="43" spans="1:7" ht="24">
      <c r="A43" s="35" t="s">
        <v>110</v>
      </c>
      <c r="B43" s="36"/>
      <c r="C43" s="36"/>
      <c r="D43" s="37"/>
      <c r="E43" s="31"/>
      <c r="F43" s="38"/>
      <c r="G43" s="33"/>
    </row>
    <row r="44" spans="1:7" ht="23.25">
      <c r="A44" s="29"/>
      <c r="B44" s="30" t="s">
        <v>12</v>
      </c>
      <c r="C44" s="30"/>
      <c r="D44" s="39" t="s">
        <v>91</v>
      </c>
      <c r="E44" s="31" t="s">
        <v>24</v>
      </c>
      <c r="F44" s="40">
        <v>80</v>
      </c>
      <c r="G44" s="33"/>
    </row>
    <row r="45" spans="1:7" ht="23.25">
      <c r="A45" s="29"/>
      <c r="B45" s="30" t="s">
        <v>13</v>
      </c>
      <c r="C45" s="30"/>
      <c r="D45" s="41" t="s">
        <v>56</v>
      </c>
      <c r="E45" s="31"/>
      <c r="F45" s="34">
        <v>0.9</v>
      </c>
      <c r="G45" s="33"/>
    </row>
    <row r="46" spans="1:7" ht="26.25">
      <c r="A46" s="29"/>
      <c r="B46" s="30" t="s">
        <v>14</v>
      </c>
      <c r="C46" s="30"/>
      <c r="D46" s="31" t="s">
        <v>15</v>
      </c>
      <c r="E46" s="31" t="s">
        <v>16</v>
      </c>
      <c r="F46" s="42">
        <v>0.038</v>
      </c>
      <c r="G46" s="33"/>
    </row>
    <row r="47" spans="1:7" ht="24.75">
      <c r="A47" s="43"/>
      <c r="B47" s="44" t="s">
        <v>17</v>
      </c>
      <c r="C47" s="44"/>
      <c r="D47" s="45" t="s">
        <v>18</v>
      </c>
      <c r="E47" s="45" t="s">
        <v>19</v>
      </c>
      <c r="F47" s="46">
        <v>0.025</v>
      </c>
      <c r="G47" s="47"/>
    </row>
    <row r="48" spans="1:7" ht="26.25">
      <c r="A48" s="48"/>
      <c r="B48" s="49" t="s">
        <v>20</v>
      </c>
      <c r="C48" s="49"/>
      <c r="D48" s="26" t="s">
        <v>21</v>
      </c>
      <c r="E48" s="50" t="s">
        <v>57</v>
      </c>
      <c r="F48" s="51">
        <v>60</v>
      </c>
      <c r="G48" s="52"/>
    </row>
    <row r="49" spans="1:7" ht="25.5">
      <c r="A49" s="29"/>
      <c r="B49" s="30" t="s">
        <v>23</v>
      </c>
      <c r="C49" s="30"/>
      <c r="D49" s="53" t="s">
        <v>58</v>
      </c>
      <c r="E49" s="31" t="s">
        <v>24</v>
      </c>
      <c r="F49" s="34">
        <v>80</v>
      </c>
      <c r="G49" s="33"/>
    </row>
    <row r="50" spans="1:7" ht="24.75">
      <c r="A50" s="43"/>
      <c r="B50" s="44" t="s">
        <v>25</v>
      </c>
      <c r="C50" s="44"/>
      <c r="D50" s="45" t="s">
        <v>26</v>
      </c>
      <c r="E50" s="45" t="s">
        <v>27</v>
      </c>
      <c r="F50" s="54">
        <v>4000</v>
      </c>
      <c r="G50" s="47"/>
    </row>
    <row r="51" spans="1:7" ht="23.25">
      <c r="A51" s="25" t="s">
        <v>28</v>
      </c>
      <c r="B51" s="52"/>
      <c r="C51" s="52"/>
      <c r="D51" s="26"/>
      <c r="E51" s="26"/>
      <c r="F51" s="55"/>
      <c r="G51" s="52"/>
    </row>
    <row r="52" spans="1:7" ht="23.25">
      <c r="A52" s="29"/>
      <c r="B52" s="30" t="s">
        <v>59</v>
      </c>
      <c r="C52" s="30"/>
      <c r="D52" s="31" t="s">
        <v>29</v>
      </c>
      <c r="E52" s="31" t="s">
        <v>19</v>
      </c>
      <c r="F52" s="34">
        <v>1.2</v>
      </c>
      <c r="G52" s="33"/>
    </row>
    <row r="53" spans="1:7" ht="23.25">
      <c r="A53" s="29"/>
      <c r="B53" s="30" t="s">
        <v>30</v>
      </c>
      <c r="C53" s="30"/>
      <c r="D53" s="31" t="s">
        <v>86</v>
      </c>
      <c r="E53" s="31" t="s">
        <v>19</v>
      </c>
      <c r="F53" s="34">
        <v>1</v>
      </c>
      <c r="G53" s="33"/>
    </row>
    <row r="54" spans="1:7" ht="26.25">
      <c r="A54" s="29"/>
      <c r="B54" s="30" t="s">
        <v>31</v>
      </c>
      <c r="C54" s="30"/>
      <c r="D54" s="31" t="s">
        <v>32</v>
      </c>
      <c r="E54" s="56" t="s">
        <v>57</v>
      </c>
      <c r="F54" s="34">
        <v>105</v>
      </c>
      <c r="G54" s="33"/>
    </row>
    <row r="55" spans="1:7" ht="26.25">
      <c r="A55" s="43"/>
      <c r="B55" s="44" t="s">
        <v>73</v>
      </c>
      <c r="C55" s="44"/>
      <c r="D55" s="45" t="s">
        <v>33</v>
      </c>
      <c r="E55" s="57" t="s">
        <v>57</v>
      </c>
      <c r="F55" s="54">
        <v>35</v>
      </c>
      <c r="G55" s="47"/>
    </row>
    <row r="56" spans="1:7" ht="23.25">
      <c r="A56" s="61" t="s">
        <v>34</v>
      </c>
      <c r="B56" s="62"/>
      <c r="C56" s="62"/>
      <c r="D56" s="63"/>
      <c r="E56" s="63"/>
      <c r="F56" s="64"/>
      <c r="G56" s="62"/>
    </row>
    <row r="57" spans="1:7" ht="25.5">
      <c r="A57" s="65"/>
      <c r="B57" s="66" t="s">
        <v>35</v>
      </c>
      <c r="C57" s="66"/>
      <c r="D57" s="67" t="s">
        <v>36</v>
      </c>
      <c r="E57" s="67" t="s">
        <v>37</v>
      </c>
      <c r="F57" s="68">
        <f>ROUND(F53*F52,2)</f>
        <v>1.2</v>
      </c>
      <c r="G57" s="69"/>
    </row>
    <row r="58" spans="1:7" ht="23.25">
      <c r="A58" s="65"/>
      <c r="B58" s="66" t="s">
        <v>60</v>
      </c>
      <c r="C58" s="66"/>
      <c r="D58" s="67"/>
      <c r="E58" s="67"/>
      <c r="F58" s="68"/>
      <c r="G58" s="69"/>
    </row>
    <row r="59" spans="1:7" ht="26.25">
      <c r="A59" s="65"/>
      <c r="B59" s="66" t="s">
        <v>38</v>
      </c>
      <c r="C59" s="66"/>
      <c r="D59" s="67" t="s">
        <v>94</v>
      </c>
      <c r="E59" s="67" t="s">
        <v>95</v>
      </c>
      <c r="F59" s="68">
        <f>IF(F54=0,0,ROUND(1.42*(((F54-F55)/F52)^0.25),2))</f>
        <v>3.92</v>
      </c>
      <c r="G59" s="69"/>
    </row>
    <row r="60" spans="1:7" ht="26.25">
      <c r="A60" s="65"/>
      <c r="B60" s="66" t="s">
        <v>105</v>
      </c>
      <c r="C60" s="66"/>
      <c r="D60" s="67"/>
      <c r="E60" s="67"/>
      <c r="F60" s="68"/>
      <c r="G60" s="69"/>
    </row>
    <row r="61" spans="1:7" ht="24.75">
      <c r="A61" s="65"/>
      <c r="B61" s="66" t="s">
        <v>113</v>
      </c>
      <c r="C61" s="66"/>
      <c r="D61" s="67" t="s">
        <v>39</v>
      </c>
      <c r="E61" s="67" t="s">
        <v>92</v>
      </c>
      <c r="F61" s="68">
        <f>IF(F57=0,0,ROUND(1.42*((((F54-F55)/F52)^0.25)*(F54-F55)*F57)+((5.6697*10^-8)*((F54+273)^4-(F55+273)^4)*F45*F57),2))</f>
        <v>1028.72</v>
      </c>
      <c r="G61" s="69"/>
    </row>
    <row r="62" spans="1:7" ht="24.75" customHeight="1">
      <c r="A62" s="65"/>
      <c r="B62" s="70" t="s">
        <v>114</v>
      </c>
      <c r="C62" s="66"/>
      <c r="D62" s="67"/>
      <c r="E62" s="67"/>
      <c r="F62" s="68"/>
      <c r="G62" s="69"/>
    </row>
    <row r="63" spans="1:7" ht="24">
      <c r="A63" s="65"/>
      <c r="B63" s="71" t="s">
        <v>112</v>
      </c>
      <c r="C63" s="71"/>
      <c r="D63" s="72"/>
      <c r="E63" s="67"/>
      <c r="F63" s="68"/>
      <c r="G63" s="69"/>
    </row>
    <row r="64" spans="1:7" ht="24">
      <c r="A64" s="73"/>
      <c r="B64" s="74" t="s">
        <v>111</v>
      </c>
      <c r="C64" s="74"/>
      <c r="D64" s="75"/>
      <c r="E64" s="76"/>
      <c r="F64" s="77"/>
      <c r="G64" s="78"/>
    </row>
    <row r="65" spans="1:7" ht="46.5">
      <c r="A65" s="79" t="s">
        <v>0</v>
      </c>
      <c r="B65" s="80"/>
      <c r="C65" s="80"/>
      <c r="D65" s="81" t="s">
        <v>1</v>
      </c>
      <c r="E65" s="81" t="s">
        <v>2</v>
      </c>
      <c r="F65" s="82" t="s">
        <v>3</v>
      </c>
      <c r="G65" s="83" t="s">
        <v>55</v>
      </c>
    </row>
    <row r="66" spans="1:7" ht="24.75">
      <c r="A66" s="84"/>
      <c r="B66" s="85" t="s">
        <v>40</v>
      </c>
      <c r="C66" s="85"/>
      <c r="D66" s="63" t="s">
        <v>41</v>
      </c>
      <c r="E66" s="63" t="s">
        <v>47</v>
      </c>
      <c r="F66" s="64">
        <f>ROUND((F61/1000000)*3600*F39*(F44/100),2)</f>
        <v>14813.57</v>
      </c>
      <c r="G66" s="62"/>
    </row>
    <row r="67" spans="1:7" ht="24.75">
      <c r="A67" s="65"/>
      <c r="B67" s="66" t="s">
        <v>96</v>
      </c>
      <c r="C67" s="66"/>
      <c r="D67" s="67"/>
      <c r="E67" s="67"/>
      <c r="F67" s="68"/>
      <c r="G67" s="69"/>
    </row>
    <row r="68" spans="1:7" ht="26.25">
      <c r="A68" s="65"/>
      <c r="B68" s="66" t="s">
        <v>42</v>
      </c>
      <c r="C68" s="66"/>
      <c r="D68" s="67" t="s">
        <v>97</v>
      </c>
      <c r="E68" s="67" t="s">
        <v>98</v>
      </c>
      <c r="F68" s="68">
        <f>IF(F52=0,0,ROUND(1.42*(((F48-F55)/F52)^0.25),2))</f>
        <v>3.03</v>
      </c>
      <c r="G68" s="69"/>
    </row>
    <row r="69" spans="1:7" ht="26.25">
      <c r="A69" s="65"/>
      <c r="B69" s="66" t="s">
        <v>99</v>
      </c>
      <c r="C69" s="66"/>
      <c r="D69" s="67"/>
      <c r="E69" s="67"/>
      <c r="F69" s="68"/>
      <c r="G69" s="69"/>
    </row>
    <row r="70" spans="1:7" ht="26.25">
      <c r="A70" s="65"/>
      <c r="B70" s="66" t="s">
        <v>74</v>
      </c>
      <c r="C70" s="66"/>
      <c r="D70" s="67" t="s">
        <v>43</v>
      </c>
      <c r="E70" s="67" t="s">
        <v>93</v>
      </c>
      <c r="F70" s="68">
        <f>IF(F57=0,0,ROUND((F54-F55)/((F47/(F57*F46))+(1/(F57*F68))),2))</f>
        <v>85.03</v>
      </c>
      <c r="G70" s="69"/>
    </row>
    <row r="71" spans="1:7" ht="24.75">
      <c r="A71" s="65"/>
      <c r="B71" s="66" t="s">
        <v>100</v>
      </c>
      <c r="C71" s="66"/>
      <c r="D71" s="67"/>
      <c r="E71" s="67"/>
      <c r="F71" s="68"/>
      <c r="G71" s="69"/>
    </row>
    <row r="72" spans="1:7" ht="26.25">
      <c r="A72" s="65"/>
      <c r="B72" s="66" t="s">
        <v>61</v>
      </c>
      <c r="C72" s="66"/>
      <c r="D72" s="67" t="s">
        <v>44</v>
      </c>
      <c r="E72" s="86" t="s">
        <v>22</v>
      </c>
      <c r="F72" s="68">
        <f>IF(F57=0,0,ROUND(F54-(F70*(F47/(F57*F46))),2))</f>
        <v>58.38</v>
      </c>
      <c r="G72" s="69"/>
    </row>
    <row r="73" spans="1:7" ht="24.75">
      <c r="A73" s="65"/>
      <c r="B73" s="66" t="s">
        <v>104</v>
      </c>
      <c r="C73" s="66"/>
      <c r="D73" s="67"/>
      <c r="E73" s="67"/>
      <c r="F73" s="87"/>
      <c r="G73" s="69"/>
    </row>
    <row r="74" spans="1:7" ht="23.25">
      <c r="A74" s="65"/>
      <c r="B74" s="71" t="s">
        <v>108</v>
      </c>
      <c r="C74" s="66"/>
      <c r="D74" s="67"/>
      <c r="E74" s="67"/>
      <c r="F74" s="68"/>
      <c r="G74" s="88"/>
    </row>
    <row r="75" spans="1:7" ht="24.75">
      <c r="A75" s="65"/>
      <c r="B75" s="66" t="s">
        <v>115</v>
      </c>
      <c r="C75" s="66"/>
      <c r="D75" s="67" t="s">
        <v>45</v>
      </c>
      <c r="E75" s="67" t="s">
        <v>47</v>
      </c>
      <c r="F75" s="68">
        <f>ROUND((F70/1000000)*3600*F39*(F44/100),2)</f>
        <v>1224.43</v>
      </c>
      <c r="G75" s="69"/>
    </row>
    <row r="76" spans="1:7" ht="24.75">
      <c r="A76" s="65"/>
      <c r="B76" s="66" t="s">
        <v>101</v>
      </c>
      <c r="C76" s="66"/>
      <c r="D76" s="67"/>
      <c r="E76" s="67"/>
      <c r="F76" s="68"/>
      <c r="G76" s="69"/>
    </row>
    <row r="77" spans="1:7" ht="24.75">
      <c r="A77" s="65"/>
      <c r="B77" s="66" t="s">
        <v>116</v>
      </c>
      <c r="C77" s="66"/>
      <c r="D77" s="67" t="s">
        <v>46</v>
      </c>
      <c r="E77" s="67" t="s">
        <v>47</v>
      </c>
      <c r="F77" s="68">
        <f>ROUND((F66-F75),2)</f>
        <v>13589.14</v>
      </c>
      <c r="G77" s="69"/>
    </row>
    <row r="78" spans="1:7" ht="24.75">
      <c r="A78" s="65"/>
      <c r="B78" s="66" t="s">
        <v>102</v>
      </c>
      <c r="C78" s="66"/>
      <c r="D78" s="67"/>
      <c r="E78" s="67"/>
      <c r="F78" s="68"/>
      <c r="G78" s="69"/>
    </row>
    <row r="79" spans="1:8" ht="24.75">
      <c r="A79" s="65"/>
      <c r="B79" s="66" t="s">
        <v>117</v>
      </c>
      <c r="C79" s="66"/>
      <c r="D79" s="67" t="s">
        <v>48</v>
      </c>
      <c r="E79" s="67" t="s">
        <v>87</v>
      </c>
      <c r="F79" s="68">
        <f>IF(F77=0,0,ROUND(F77/(F40*(F49/100)),2))</f>
        <v>427.12</v>
      </c>
      <c r="G79" s="69"/>
      <c r="H79" s="58"/>
    </row>
    <row r="80" spans="1:7" ht="24.75">
      <c r="A80" s="65"/>
      <c r="B80" s="66" t="s">
        <v>103</v>
      </c>
      <c r="C80" s="66"/>
      <c r="D80" s="67"/>
      <c r="E80" s="67"/>
      <c r="F80" s="68"/>
      <c r="G80" s="69"/>
    </row>
    <row r="81" spans="1:7" ht="24">
      <c r="A81" s="65"/>
      <c r="B81" s="71" t="s">
        <v>107</v>
      </c>
      <c r="C81" s="66"/>
      <c r="D81" s="67"/>
      <c r="E81" s="67"/>
      <c r="F81" s="68"/>
      <c r="G81" s="69"/>
    </row>
    <row r="82" spans="1:7" ht="24.75">
      <c r="A82" s="65"/>
      <c r="B82" s="66" t="s">
        <v>118</v>
      </c>
      <c r="C82" s="66"/>
      <c r="D82" s="67" t="s">
        <v>49</v>
      </c>
      <c r="E82" s="67" t="s">
        <v>50</v>
      </c>
      <c r="F82" s="68">
        <f>ROUND(F79*F42,2)</f>
        <v>5979.68</v>
      </c>
      <c r="G82" s="69"/>
    </row>
    <row r="83" spans="1:7" ht="24.75">
      <c r="A83" s="73"/>
      <c r="B83" s="89" t="s">
        <v>62</v>
      </c>
      <c r="C83" s="89"/>
      <c r="D83" s="76"/>
      <c r="E83" s="76"/>
      <c r="F83" s="77"/>
      <c r="G83" s="78"/>
    </row>
    <row r="84" spans="1:7" ht="23.25">
      <c r="A84" s="61" t="s">
        <v>76</v>
      </c>
      <c r="B84" s="90"/>
      <c r="C84" s="90"/>
      <c r="D84" s="91"/>
      <c r="E84" s="91"/>
      <c r="F84" s="92"/>
      <c r="G84" s="90"/>
    </row>
    <row r="85" spans="1:7" ht="23.25">
      <c r="A85" s="93"/>
      <c r="B85" s="94" t="s">
        <v>51</v>
      </c>
      <c r="C85" s="94"/>
      <c r="D85" s="95" t="s">
        <v>52</v>
      </c>
      <c r="E85" s="95" t="s">
        <v>53</v>
      </c>
      <c r="F85" s="96">
        <f>IF(F50=0,0,ROUND(F50/F82,2))</f>
        <v>0.67</v>
      </c>
      <c r="G85" s="97"/>
    </row>
    <row r="86" spans="1:7" ht="24.75">
      <c r="A86" s="98"/>
      <c r="B86" s="99" t="s">
        <v>54</v>
      </c>
      <c r="C86" s="99"/>
      <c r="D86" s="100"/>
      <c r="E86" s="100"/>
      <c r="F86" s="101"/>
      <c r="G86" s="100"/>
    </row>
    <row r="87" spans="1:7" ht="23.25">
      <c r="A87" s="102" t="s">
        <v>75</v>
      </c>
      <c r="B87" s="103"/>
      <c r="C87" s="103"/>
      <c r="D87" s="103"/>
      <c r="E87" s="103"/>
      <c r="F87" s="92"/>
      <c r="G87" s="103"/>
    </row>
    <row r="88" spans="1:7" ht="23.25">
      <c r="A88" s="104"/>
      <c r="B88" s="105" t="s">
        <v>77</v>
      </c>
      <c r="C88" s="105"/>
      <c r="D88" s="95" t="s">
        <v>80</v>
      </c>
      <c r="E88" s="95" t="s">
        <v>81</v>
      </c>
      <c r="F88" s="96">
        <f>F79</f>
        <v>427.12</v>
      </c>
      <c r="G88" s="106"/>
    </row>
    <row r="89" spans="1:7" ht="23.25">
      <c r="A89" s="104"/>
      <c r="B89" s="105" t="s">
        <v>78</v>
      </c>
      <c r="C89" s="105"/>
      <c r="D89" s="95" t="s">
        <v>82</v>
      </c>
      <c r="E89" s="95" t="s">
        <v>50</v>
      </c>
      <c r="F89" s="96">
        <f>F82</f>
        <v>5979.68</v>
      </c>
      <c r="G89" s="106"/>
    </row>
    <row r="90" spans="1:7" ht="23.25">
      <c r="A90" s="107"/>
      <c r="B90" s="108" t="s">
        <v>79</v>
      </c>
      <c r="C90" s="108"/>
      <c r="D90" s="109" t="s">
        <v>52</v>
      </c>
      <c r="E90" s="109" t="s">
        <v>53</v>
      </c>
      <c r="F90" s="101">
        <f>F85</f>
        <v>0.67</v>
      </c>
      <c r="G90" s="110"/>
    </row>
    <row r="91" spans="2:7" ht="23.25">
      <c r="B91" s="59"/>
      <c r="C91" s="59"/>
      <c r="D91" s="59"/>
      <c r="E91" s="59"/>
      <c r="F91" s="60"/>
      <c r="G91" s="59"/>
    </row>
    <row r="92" spans="2:7" ht="23.25">
      <c r="B92" s="59"/>
      <c r="C92" s="59"/>
      <c r="D92" s="59"/>
      <c r="E92" s="59"/>
      <c r="F92" s="60"/>
      <c r="G92" s="59"/>
    </row>
    <row r="93" spans="2:7" ht="23.25">
      <c r="B93" s="59"/>
      <c r="C93" s="59"/>
      <c r="D93" s="59"/>
      <c r="E93" s="59"/>
      <c r="F93" s="60"/>
      <c r="G93" s="59"/>
    </row>
    <row r="94" spans="2:7" ht="23.25">
      <c r="B94" s="59"/>
      <c r="C94" s="59"/>
      <c r="D94" s="59"/>
      <c r="E94" s="59"/>
      <c r="F94" s="60"/>
      <c r="G94" s="59"/>
    </row>
    <row r="95" spans="2:7" ht="23.25">
      <c r="B95" s="59"/>
      <c r="C95" s="59"/>
      <c r="D95" s="59"/>
      <c r="E95" s="59"/>
      <c r="F95" s="60"/>
      <c r="G95" s="59"/>
    </row>
    <row r="96" spans="2:7" ht="23.25">
      <c r="B96" s="59"/>
      <c r="C96" s="59"/>
      <c r="D96" s="59"/>
      <c r="E96" s="59"/>
      <c r="F96" s="60"/>
      <c r="G96" s="59"/>
    </row>
    <row r="97" spans="2:7" ht="23.25">
      <c r="B97" s="59"/>
      <c r="C97" s="59"/>
      <c r="D97" s="59"/>
      <c r="E97" s="59"/>
      <c r="F97" s="60"/>
      <c r="G97" s="59"/>
    </row>
    <row r="98" spans="2:7" ht="23.25">
      <c r="B98" s="59"/>
      <c r="C98" s="59"/>
      <c r="D98" s="59"/>
      <c r="E98" s="59"/>
      <c r="F98" s="60"/>
      <c r="G98" s="59"/>
    </row>
    <row r="99" spans="2:7" ht="23.25">
      <c r="B99" s="59"/>
      <c r="C99" s="59"/>
      <c r="D99" s="59"/>
      <c r="E99" s="59"/>
      <c r="F99" s="60"/>
      <c r="G99" s="59"/>
    </row>
    <row r="100" spans="2:7" ht="23.25">
      <c r="B100" s="59"/>
      <c r="C100" s="59"/>
      <c r="D100" s="59"/>
      <c r="E100" s="59"/>
      <c r="F100" s="60"/>
      <c r="G100" s="59"/>
    </row>
    <row r="101" spans="2:7" ht="23.25">
      <c r="B101" s="59"/>
      <c r="C101" s="59"/>
      <c r="D101" s="59"/>
      <c r="E101" s="59"/>
      <c r="F101" s="60"/>
      <c r="G101" s="59"/>
    </row>
    <row r="102" spans="2:7" ht="23.25">
      <c r="B102" s="59"/>
      <c r="C102" s="59"/>
      <c r="D102" s="59"/>
      <c r="E102" s="59"/>
      <c r="F102" s="60"/>
      <c r="G102" s="59"/>
    </row>
    <row r="103" spans="2:7" ht="23.25">
      <c r="B103" s="59"/>
      <c r="C103" s="59"/>
      <c r="D103" s="59"/>
      <c r="E103" s="59"/>
      <c r="F103" s="60"/>
      <c r="G103" s="59"/>
    </row>
    <row r="104" spans="2:7" ht="23.25">
      <c r="B104" s="59"/>
      <c r="C104" s="59"/>
      <c r="D104" s="59"/>
      <c r="E104" s="59"/>
      <c r="F104" s="60"/>
      <c r="G104" s="59"/>
    </row>
    <row r="105" spans="2:7" ht="23.25">
      <c r="B105" s="59"/>
      <c r="C105" s="59"/>
      <c r="D105" s="59"/>
      <c r="E105" s="59"/>
      <c r="F105" s="60"/>
      <c r="G105" s="59"/>
    </row>
    <row r="106" spans="2:7" ht="23.25">
      <c r="B106" s="59"/>
      <c r="C106" s="59"/>
      <c r="D106" s="59"/>
      <c r="E106" s="59"/>
      <c r="F106" s="60"/>
      <c r="G106" s="59"/>
    </row>
    <row r="107" spans="2:7" ht="23.25">
      <c r="B107" s="59"/>
      <c r="C107" s="59"/>
      <c r="D107" s="59"/>
      <c r="E107" s="59"/>
      <c r="F107" s="60"/>
      <c r="G107" s="59"/>
    </row>
    <row r="108" spans="2:7" ht="23.25">
      <c r="B108" s="59"/>
      <c r="C108" s="59"/>
      <c r="D108" s="59"/>
      <c r="E108" s="59"/>
      <c r="F108" s="60"/>
      <c r="G108" s="59"/>
    </row>
    <row r="109" spans="2:7" ht="23.25">
      <c r="B109" s="59"/>
      <c r="C109" s="59"/>
      <c r="D109" s="59"/>
      <c r="E109" s="59"/>
      <c r="F109" s="60"/>
      <c r="G109" s="59"/>
    </row>
    <row r="110" spans="2:7" ht="23.25">
      <c r="B110" s="59"/>
      <c r="C110" s="59"/>
      <c r="D110" s="59"/>
      <c r="E110" s="59"/>
      <c r="F110" s="60"/>
      <c r="G110" s="59"/>
    </row>
    <row r="111" spans="2:7" ht="23.25">
      <c r="B111" s="59"/>
      <c r="C111" s="59"/>
      <c r="D111" s="59"/>
      <c r="E111" s="59"/>
      <c r="F111" s="60"/>
      <c r="G111" s="59"/>
    </row>
    <row r="112" spans="2:7" ht="23.25">
      <c r="B112" s="59"/>
      <c r="C112" s="59"/>
      <c r="D112" s="59"/>
      <c r="E112" s="59"/>
      <c r="F112" s="60"/>
      <c r="G112" s="59"/>
    </row>
    <row r="113" spans="2:7" ht="23.25">
      <c r="B113" s="59"/>
      <c r="C113" s="59"/>
      <c r="D113" s="59"/>
      <c r="E113" s="59"/>
      <c r="F113" s="60"/>
      <c r="G113" s="59"/>
    </row>
    <row r="114" spans="2:7" ht="23.25">
      <c r="B114" s="59"/>
      <c r="C114" s="59"/>
      <c r="D114" s="59"/>
      <c r="E114" s="59"/>
      <c r="F114" s="60"/>
      <c r="G114" s="59"/>
    </row>
    <row r="115" spans="2:7" ht="23.25">
      <c r="B115" s="59"/>
      <c r="C115" s="59"/>
      <c r="D115" s="59"/>
      <c r="E115" s="59"/>
      <c r="F115" s="60"/>
      <c r="G115" s="59"/>
    </row>
  </sheetData>
  <sheetProtection sheet="1" objects="1" scenarios="1"/>
  <mergeCells count="3">
    <mergeCell ref="A3:G3"/>
    <mergeCell ref="C21:G21"/>
    <mergeCell ref="C23:G23"/>
  </mergeCells>
  <printOptions horizontalCentered="1"/>
  <pageMargins left="1.1811023622047245" right="0.984251968503937" top="0.984251968503937" bottom="0.984251968503937" header="0.5118110236220472" footer="0.5118110236220472"/>
  <pageSetup horizontalDpi="300" verticalDpi="300" orientation="portrait" paperSize="9" r:id="rId2"/>
  <rowBreaks count="3" manualBreakCount="3">
    <brk id="19" max="6" man="1"/>
    <brk id="36" max="6" man="1"/>
    <brk id="6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</dc:creator>
  <cp:keywords/>
  <dc:description/>
  <cp:lastModifiedBy>priwan</cp:lastModifiedBy>
  <cp:lastPrinted>2007-12-21T08:41:16Z</cp:lastPrinted>
  <dcterms:created xsi:type="dcterms:W3CDTF">2003-12-31T23:52:11Z</dcterms:created>
  <dcterms:modified xsi:type="dcterms:W3CDTF">2010-12-09T01:01:29Z</dcterms:modified>
  <cp:category/>
  <cp:version/>
  <cp:contentType/>
  <cp:contentStatus/>
</cp:coreProperties>
</file>