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610" activeTab="0"/>
  </bookViews>
  <sheets>
    <sheet name="การเปลี่ยนปั๊มน้ำชุดที่ประสิทธิ" sheetId="1" r:id="rId1"/>
  </sheets>
  <definedNames>
    <definedName name="_xlnm.Print_Area" localSheetId="0">'การเปลี่ยนปั๊มน้ำชุดที่ประสิทธิ'!$A$1:$J$65</definedName>
  </definedNames>
  <calcPr fullCalcOnLoad="1"/>
</workbook>
</file>

<file path=xl/sharedStrings.xml><?xml version="1.0" encoding="utf-8"?>
<sst xmlns="http://schemas.openxmlformats.org/spreadsheetml/2006/main" count="108" uniqueCount="90">
  <si>
    <t>1. หลักการและเหตุผล</t>
  </si>
  <si>
    <t>ใช้โปรแกรม Excel ในการวิเคราะห์ข้อมูลโดยป้อนข้อมูลเบื้องต้นและข้อมูลตรวจวัด</t>
  </si>
  <si>
    <t>รายการ</t>
  </si>
  <si>
    <t>สัญลักษณ์</t>
  </si>
  <si>
    <t>หน่วย</t>
  </si>
  <si>
    <t>ข้อมูล</t>
  </si>
  <si>
    <t>h</t>
  </si>
  <si>
    <t>h/y</t>
  </si>
  <si>
    <t>฿</t>
  </si>
  <si>
    <t>฿/y</t>
  </si>
  <si>
    <t>4.1 ระยะเวลาคืนทุน</t>
  </si>
  <si>
    <t>4. การวิเคราะห์การลงทุน</t>
  </si>
  <si>
    <t>PB</t>
  </si>
  <si>
    <t>y</t>
  </si>
  <si>
    <t>5. สรุปผลที่ได้จากการวิเคราะห์</t>
  </si>
  <si>
    <t>2.  สมการที่ใช้ในการวิเคราะห์</t>
  </si>
  <si>
    <t>2.1  สมการที่ใช้ในการวิเคราะห์ทางเทคนิค</t>
  </si>
  <si>
    <t>1.  ข้อมูลเบื้องต้น</t>
  </si>
  <si>
    <t>1.1 ค่าไฟฟ้าเฉลี่ยต่อหน่วย</t>
  </si>
  <si>
    <t>1.2 ชั่วโมงการใช้งานต่อปี</t>
  </si>
  <si>
    <t>2.  ข้อมูลตรวจวัด</t>
  </si>
  <si>
    <t>3.  การวิเคราะห์ทางเทคนิค</t>
  </si>
  <si>
    <t>แหล่งที่มาของข้อมูล</t>
  </si>
  <si>
    <t>฿/kWh</t>
  </si>
  <si>
    <t>GPM</t>
  </si>
  <si>
    <t>kW</t>
  </si>
  <si>
    <t>5.1 พลังงานไฟฟ้าที่ลดลง</t>
  </si>
  <si>
    <t>5.3  ระยะเวลาคืนทุน</t>
  </si>
  <si>
    <t>kWh/y</t>
  </si>
  <si>
    <t>5.2  ค่าพลังงานไฟฟ้าลดลง</t>
  </si>
  <si>
    <t>จากใบแจ้งหนี้ค่าไฟฟ้า</t>
  </si>
  <si>
    <t>จากการใช้งานจริง</t>
  </si>
  <si>
    <t>2.2  การวิเคราะห์การลงทุน</t>
  </si>
  <si>
    <t>2.2.1  ระยะเวลาคืนทุน (y)</t>
  </si>
  <si>
    <t>3  การวิเคราะห์ข้อมูล</t>
  </si>
  <si>
    <t>%</t>
  </si>
  <si>
    <t>2.1.3  พลังงานไฟฟ้าลดลง (kWh/y)</t>
  </si>
  <si>
    <t>PT</t>
  </si>
  <si>
    <t>น้ำเข้า</t>
  </si>
  <si>
    <t>รูปปั๊มน้ำชุดเดิมที่จะทำการเปลี่ยน</t>
  </si>
  <si>
    <t>รูปปั๊มน้ำใหม่ที่จะนำมาใช้</t>
  </si>
  <si>
    <t>2.1.1 ดัชนีการใช้พลังงานของปั๊ม (GPM/kW)</t>
  </si>
  <si>
    <t>1.3 อัตราการไหลของปั๊มน้ำใหม่</t>
  </si>
  <si>
    <t>1.4 พลังไฟฟ้าของปั๊มใหม่</t>
  </si>
  <si>
    <t>1.5  ค่าใช้จ่ายในการตรวจวัดและค่าปั๊มน้ำ</t>
  </si>
  <si>
    <t>2.1  อัตราการไหลของปั๊มน้ำเดิม</t>
  </si>
  <si>
    <t>2.2 พลังไฟฟ้าของปั๊มน้ำเดิม</t>
  </si>
  <si>
    <t>3.1 ดัชนีการใช้พลังงานของปั๊มชุดเดิม</t>
  </si>
  <si>
    <t>3.2 ดัชนีการใช้พลังงานของปั๊มชุดใหม่</t>
  </si>
  <si>
    <t>3.4  พลังงานไฟฟ้าลดลง</t>
  </si>
  <si>
    <t>3.5  ค่าพลังงานไฟฟ้าลดลง</t>
  </si>
  <si>
    <t>จากการตรวจวัดอัตราการ</t>
  </si>
  <si>
    <t>ไหลปั๊มน้ำเดิมใช้</t>
  </si>
  <si>
    <t>จากคุณสมบัติของ</t>
  </si>
  <si>
    <t>ปั๊มน้ำชุดใหม่</t>
  </si>
  <si>
    <t>พลังไฟฟ้าที่ใช้ =</t>
  </si>
  <si>
    <t>………….</t>
  </si>
  <si>
    <t>=</t>
  </si>
  <si>
    <t>…………….</t>
  </si>
  <si>
    <t>อัตราการไหลของน้ำ</t>
  </si>
  <si>
    <t>SEC = อัตราการไหลของน้ำ (GPM) / พลังไฟฟ้าที่ปั๊มใช้ (kW)</t>
  </si>
  <si>
    <t xml:space="preserve"> (GPM/kW)) x 100</t>
  </si>
  <si>
    <t xml:space="preserve"> x ชั่วโมงการใช้งานของปั๊ม (h/y)</t>
  </si>
  <si>
    <t>จากการตรวจวัดพลัง</t>
  </si>
  <si>
    <t>ไฟฟ้าที่ปั๊มน้ำเดิมใช้</t>
  </si>
  <si>
    <t>GPM/kW</t>
  </si>
  <si>
    <t>PT = (1- (ดัชนีการใช้พลังงานของปั๊มเดิม (GPM/kW) / ดัชนีการใช้พลังงานของปั๊มชุดใหม่</t>
  </si>
  <si>
    <t>2.1.2  ร้อยละของดัชนีการใช้พลังงานที่ลดลง (%)</t>
  </si>
  <si>
    <t>3.3 ร้อยละดัชนีการใช้พลังงานที่ลดลง</t>
  </si>
  <si>
    <r>
      <t>E</t>
    </r>
    <r>
      <rPr>
        <vertAlign val="subscript"/>
        <sz val="16"/>
        <rFont val="AngsanaUPC"/>
        <family val="1"/>
      </rPr>
      <t>S</t>
    </r>
    <r>
      <rPr>
        <sz val="16"/>
        <rFont val="AngsanaUPC"/>
        <family val="1"/>
      </rPr>
      <t xml:space="preserve"> = พลังไฟฟ้าที่ปั๊มชุดเดิมใช้ (kW) x (ร้อยละดัชนีการใช้พลังงานที่ลดลง / 100)</t>
    </r>
  </si>
  <si>
    <t xml:space="preserve">              ปั๊มน้ำโดยทั่วไปจะมีอายุการใช้งานประมาณ 15 ปี  ดังนั้นเมื่อปั๊มน้ำมีอายุการใช้งานนาน จะมีประสิทธิภาพลดต่ำลง  เนื่องจากการสึกหรอ  นอกจากนั้นถ้ามอเตอร์ของปั๊มน้ำเกิดการไหม้แล้วนำไปพันใหม่ประสิทธิภาพของระบบปั๊มจะยิ่งลดต่ำลง  จึงมีแนวคิดที่จะทำการเปลี่ยน  ชุดปั๊มน้ำ No............... เพราะอายุการใช้งานประมาณ .........ปี และประสิทธิภาพต่ำโดยมีค่า GPM/kW ประมาณ ............GPM/kW  เป็นปั๊มใหม่ซึ่งมีค่า GPM/kW ประมาณ ................... GPM/kW</t>
  </si>
  <si>
    <t>PB = ค่าใช้จ่ายในการตรวจวัดและค่าปั๊มน้ำน(฿)  / ค่าพลังงานไฟฟ้าที่ลดลง(฿/y)</t>
  </si>
  <si>
    <t xml:space="preserve"> </t>
  </si>
  <si>
    <t>มาตรการ  การเปลี่ยนปั๊มน้ำชุดที่มีประสิทธิภาพต่ำ</t>
  </si>
  <si>
    <r>
      <t>E</t>
    </r>
    <r>
      <rPr>
        <vertAlign val="subscript"/>
        <sz val="16"/>
        <rFont val="AngsanaUPC"/>
        <family val="1"/>
      </rPr>
      <t>C</t>
    </r>
  </si>
  <si>
    <r>
      <t>FL</t>
    </r>
    <r>
      <rPr>
        <vertAlign val="subscript"/>
        <sz val="16"/>
        <rFont val="AngsanaUPC"/>
        <family val="1"/>
      </rPr>
      <t>N</t>
    </r>
  </si>
  <si>
    <r>
      <t>EL</t>
    </r>
    <r>
      <rPr>
        <vertAlign val="subscript"/>
        <sz val="16"/>
        <rFont val="AngsanaUPC"/>
        <family val="1"/>
      </rPr>
      <t>N</t>
    </r>
  </si>
  <si>
    <r>
      <t>C</t>
    </r>
    <r>
      <rPr>
        <vertAlign val="subscript"/>
        <sz val="16"/>
        <rFont val="AngsanaUPC"/>
        <family val="1"/>
      </rPr>
      <t>I</t>
    </r>
  </si>
  <si>
    <r>
      <t>FL</t>
    </r>
    <r>
      <rPr>
        <vertAlign val="subscript"/>
        <sz val="16"/>
        <rFont val="AngsanaUPC"/>
        <family val="1"/>
      </rPr>
      <t>O</t>
    </r>
  </si>
  <si>
    <r>
      <t>EL</t>
    </r>
    <r>
      <rPr>
        <vertAlign val="subscript"/>
        <sz val="16"/>
        <rFont val="AngsanaUPC"/>
        <family val="1"/>
      </rPr>
      <t>O</t>
    </r>
  </si>
  <si>
    <r>
      <t>SEC</t>
    </r>
    <r>
      <rPr>
        <vertAlign val="subscript"/>
        <sz val="16"/>
        <rFont val="AngsanaUPC"/>
        <family val="1"/>
      </rPr>
      <t>O</t>
    </r>
  </si>
  <si>
    <r>
      <t>SEC =  FL</t>
    </r>
    <r>
      <rPr>
        <vertAlign val="subscript"/>
        <sz val="16"/>
        <rFont val="AngsanaUPC"/>
        <family val="1"/>
      </rPr>
      <t>O</t>
    </r>
    <r>
      <rPr>
        <sz val="16"/>
        <rFont val="AngsanaUPC"/>
        <family val="1"/>
      </rPr>
      <t xml:space="preserve"> / EL</t>
    </r>
    <r>
      <rPr>
        <vertAlign val="subscript"/>
        <sz val="16"/>
        <rFont val="AngsanaUPC"/>
        <family val="1"/>
      </rPr>
      <t>O</t>
    </r>
  </si>
  <si>
    <r>
      <t>SEC</t>
    </r>
    <r>
      <rPr>
        <vertAlign val="subscript"/>
        <sz val="16"/>
        <rFont val="AngsanaUPC"/>
        <family val="1"/>
      </rPr>
      <t>N</t>
    </r>
  </si>
  <si>
    <r>
      <t>SEC =  FL</t>
    </r>
    <r>
      <rPr>
        <vertAlign val="subscript"/>
        <sz val="16"/>
        <rFont val="AngsanaUPC"/>
        <family val="1"/>
      </rPr>
      <t>N</t>
    </r>
    <r>
      <rPr>
        <sz val="16"/>
        <rFont val="AngsanaUPC"/>
        <family val="1"/>
      </rPr>
      <t xml:space="preserve"> / EL</t>
    </r>
    <r>
      <rPr>
        <vertAlign val="subscript"/>
        <sz val="16"/>
        <rFont val="AngsanaUPC"/>
        <family val="1"/>
      </rPr>
      <t>N</t>
    </r>
  </si>
  <si>
    <r>
      <t>PT =  (1- (SEC</t>
    </r>
    <r>
      <rPr>
        <vertAlign val="subscript"/>
        <sz val="16"/>
        <rFont val="AngsanaUPC"/>
        <family val="1"/>
      </rPr>
      <t>O</t>
    </r>
    <r>
      <rPr>
        <sz val="16"/>
        <rFont val="AngsanaUPC"/>
        <family val="1"/>
      </rPr>
      <t xml:space="preserve"> / SEC</t>
    </r>
    <r>
      <rPr>
        <vertAlign val="subscript"/>
        <sz val="16"/>
        <rFont val="AngsanaUPC"/>
        <family val="1"/>
      </rPr>
      <t>N</t>
    </r>
    <r>
      <rPr>
        <sz val="16"/>
        <rFont val="AngsanaUPC"/>
        <family val="1"/>
      </rPr>
      <t>)) x 100</t>
    </r>
  </si>
  <si>
    <r>
      <t>E</t>
    </r>
    <r>
      <rPr>
        <vertAlign val="subscript"/>
        <sz val="16"/>
        <rFont val="AngsanaUPC"/>
        <family val="1"/>
      </rPr>
      <t>S</t>
    </r>
  </si>
  <si>
    <r>
      <t>E</t>
    </r>
    <r>
      <rPr>
        <vertAlign val="subscript"/>
        <sz val="16"/>
        <rFont val="AngsanaUPC"/>
        <family val="1"/>
      </rPr>
      <t>S</t>
    </r>
    <r>
      <rPr>
        <sz val="16"/>
        <rFont val="AngsanaUPC"/>
        <family val="1"/>
      </rPr>
      <t xml:space="preserve"> = EL</t>
    </r>
    <r>
      <rPr>
        <vertAlign val="subscript"/>
        <sz val="16"/>
        <rFont val="AngsanaUPC"/>
        <family val="1"/>
      </rPr>
      <t>O</t>
    </r>
    <r>
      <rPr>
        <sz val="16"/>
        <rFont val="AngsanaUPC"/>
        <family val="1"/>
      </rPr>
      <t xml:space="preserve"> x (PT /100) x h </t>
    </r>
  </si>
  <si>
    <r>
      <t>S</t>
    </r>
    <r>
      <rPr>
        <vertAlign val="subscript"/>
        <sz val="16"/>
        <rFont val="AngsanaUPC"/>
        <family val="1"/>
      </rPr>
      <t>C</t>
    </r>
  </si>
  <si>
    <r>
      <t>S</t>
    </r>
    <r>
      <rPr>
        <vertAlign val="subscript"/>
        <sz val="16"/>
        <rFont val="AngsanaUPC"/>
        <family val="1"/>
      </rPr>
      <t>C</t>
    </r>
    <r>
      <rPr>
        <sz val="16"/>
        <rFont val="AngsanaUPC"/>
        <family val="1"/>
      </rPr>
      <t xml:space="preserve">  = E</t>
    </r>
    <r>
      <rPr>
        <vertAlign val="subscript"/>
        <sz val="16"/>
        <rFont val="AngsanaUPC"/>
        <family val="1"/>
      </rPr>
      <t>S</t>
    </r>
    <r>
      <rPr>
        <sz val="16"/>
        <rFont val="AngsanaUPC"/>
        <family val="1"/>
      </rPr>
      <t xml:space="preserve"> x E</t>
    </r>
    <r>
      <rPr>
        <vertAlign val="subscript"/>
        <sz val="16"/>
        <rFont val="AngsanaUPC"/>
        <family val="1"/>
      </rPr>
      <t>C</t>
    </r>
  </si>
  <si>
    <r>
      <t xml:space="preserve"> PB = C</t>
    </r>
    <r>
      <rPr>
        <vertAlign val="subscript"/>
        <sz val="16"/>
        <rFont val="AngsanaUPC"/>
        <family val="1"/>
      </rPr>
      <t xml:space="preserve">I </t>
    </r>
    <r>
      <rPr>
        <sz val="16"/>
        <rFont val="AngsanaUPC"/>
        <family val="1"/>
      </rPr>
      <t>/ S</t>
    </r>
    <r>
      <rPr>
        <vertAlign val="subscript"/>
        <sz val="16"/>
        <rFont val="AngsanaUPC"/>
        <family val="1"/>
      </rPr>
      <t>C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</si>
</sst>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</numFmts>
  <fonts count="49">
    <font>
      <sz val="14"/>
      <name val="Cordia New"/>
      <family val="0"/>
    </font>
    <font>
      <sz val="14"/>
      <name val="AngsanaUPC"/>
      <family val="1"/>
    </font>
    <font>
      <sz val="16"/>
      <name val="AngsanaUPC"/>
      <family val="1"/>
    </font>
    <font>
      <vertAlign val="subscript"/>
      <sz val="16"/>
      <name val="AngsanaUPC"/>
      <family val="1"/>
    </font>
    <font>
      <b/>
      <sz val="16"/>
      <name val="AngsanaUPC"/>
      <family val="1"/>
    </font>
    <font>
      <vertAlign val="superscript"/>
      <sz val="16"/>
      <name val="AngsanaUPC"/>
      <family val="1"/>
    </font>
    <font>
      <sz val="16"/>
      <name val="Symbol"/>
      <family val="1"/>
    </font>
    <font>
      <b/>
      <sz val="18"/>
      <name val="AngsanaUPC"/>
      <family val="1"/>
    </font>
    <font>
      <sz val="8"/>
      <name val="Cordia New"/>
      <family val="2"/>
    </font>
    <font>
      <b/>
      <sz val="16"/>
      <color indexed="10"/>
      <name val="AngsanaUPC"/>
      <family val="1"/>
    </font>
    <font>
      <b/>
      <sz val="18"/>
      <color indexed="10"/>
      <name val="AngsanaUPC"/>
      <family val="1"/>
    </font>
    <font>
      <sz val="18"/>
      <color indexed="10"/>
      <name val="AngsanaUPC"/>
      <family val="1"/>
    </font>
    <font>
      <b/>
      <sz val="16"/>
      <color indexed="62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8"/>
      <name val="AngsanaUPC"/>
      <family val="1"/>
    </font>
    <font>
      <b/>
      <sz val="18"/>
      <color indexed="17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9" fontId="0" fillId="0" borderId="0" applyFont="0" applyFill="0" applyBorder="0" applyAlignment="0" applyProtection="0"/>
    <xf numFmtId="0" fontId="36" fillId="21" borderId="0" applyNumberFormat="0" applyBorder="0" applyAlignment="0" applyProtection="0"/>
    <xf numFmtId="0" fontId="37" fillId="22" borderId="3" applyNumberFormat="0" applyAlignment="0" applyProtection="0"/>
    <xf numFmtId="0" fontId="38" fillId="22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24" borderId="4" applyNumberFormat="0" applyAlignment="0" applyProtection="0"/>
    <xf numFmtId="0" fontId="44" fillId="25" borderId="0" applyNumberFormat="0" applyBorder="0" applyAlignment="0" applyProtection="0"/>
    <xf numFmtId="0" fontId="45" fillId="0" borderId="5" applyNumberFormat="0" applyFill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7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Continuous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top" indent="2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left" vertical="top" wrapText="1" indent="2"/>
      <protection locked="0"/>
    </xf>
    <xf numFmtId="0" fontId="0" fillId="0" borderId="0" xfId="0" applyAlignment="1" applyProtection="1">
      <alignment vertical="top" wrapText="1"/>
      <protection locked="0"/>
    </xf>
    <xf numFmtId="0" fontId="2" fillId="0" borderId="0" xfId="0" applyFont="1" applyAlignment="1" applyProtection="1">
      <alignment horizontal="right" vertical="top"/>
      <protection locked="0"/>
    </xf>
    <xf numFmtId="0" fontId="2" fillId="0" borderId="0" xfId="0" applyFont="1" applyAlignment="1" applyProtection="1">
      <alignment horizontal="distributed" wrapText="1"/>
      <protection locked="0"/>
    </xf>
    <xf numFmtId="0" fontId="1" fillId="0" borderId="0" xfId="0" applyFont="1" applyAlignment="1" applyProtection="1">
      <alignment horizontal="distributed" wrapText="1"/>
      <protection locked="0"/>
    </xf>
    <xf numFmtId="0" fontId="2" fillId="0" borderId="0" xfId="0" applyFont="1" applyAlignment="1" applyProtection="1">
      <alignment horizontal="left" vertical="top" indent="1"/>
      <protection locked="0"/>
    </xf>
    <xf numFmtId="0" fontId="2" fillId="0" borderId="0" xfId="0" applyFont="1" applyAlignment="1" applyProtection="1">
      <alignment horizontal="left" indent="3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 indent="2"/>
      <protection locked="0"/>
    </xf>
    <xf numFmtId="0" fontId="2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 quotePrefix="1">
      <alignment/>
      <protection locked="0"/>
    </xf>
    <xf numFmtId="0" fontId="4" fillId="0" borderId="10" xfId="0" applyFont="1" applyBorder="1" applyAlignment="1" applyProtection="1">
      <alignment horizontal="centerContinuous"/>
      <protection locked="0"/>
    </xf>
    <xf numFmtId="0" fontId="4" fillId="0" borderId="11" xfId="0" applyFont="1" applyBorder="1" applyAlignment="1" applyProtection="1">
      <alignment horizontal="centerContinuous"/>
      <protection locked="0"/>
    </xf>
    <xf numFmtId="0" fontId="2" fillId="0" borderId="12" xfId="0" applyFont="1" applyBorder="1" applyAlignment="1" applyProtection="1">
      <alignment horizontal="centerContinuous"/>
      <protection locked="0"/>
    </xf>
    <xf numFmtId="0" fontId="2" fillId="0" borderId="13" xfId="0" applyFont="1" applyBorder="1" applyAlignment="1" applyProtection="1">
      <alignment/>
      <protection locked="0"/>
    </xf>
    <xf numFmtId="4" fontId="2" fillId="33" borderId="14" xfId="0" applyNumberFormat="1" applyFont="1" applyFill="1" applyBorder="1" applyAlignment="1" applyProtection="1">
      <alignment horizontal="centerContinuous"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Continuous"/>
      <protection locked="0"/>
    </xf>
    <xf numFmtId="0" fontId="2" fillId="0" borderId="0" xfId="0" applyFont="1" applyBorder="1" applyAlignment="1" applyProtection="1">
      <alignment horizontal="center"/>
      <protection locked="0"/>
    </xf>
    <xf numFmtId="4" fontId="2" fillId="0" borderId="14" xfId="0" applyNumberFormat="1" applyFont="1" applyBorder="1" applyAlignment="1" applyProtection="1">
      <alignment horizontal="centerContinuous"/>
      <protection locked="0"/>
    </xf>
    <xf numFmtId="0" fontId="2" fillId="0" borderId="16" xfId="0" applyFont="1" applyBorder="1" applyAlignment="1" applyProtection="1">
      <alignment/>
      <protection locked="0"/>
    </xf>
    <xf numFmtId="4" fontId="2" fillId="0" borderId="12" xfId="0" applyNumberFormat="1" applyFont="1" applyBorder="1" applyAlignment="1" applyProtection="1">
      <alignment horizontal="centerContinuous"/>
      <protection locked="0"/>
    </xf>
    <xf numFmtId="0" fontId="5" fillId="0" borderId="0" xfId="0" applyFont="1" applyBorder="1" applyAlignment="1" applyProtection="1">
      <alignment horizontal="center"/>
      <protection locked="0"/>
    </xf>
    <xf numFmtId="4" fontId="2" fillId="0" borderId="17" xfId="0" applyNumberFormat="1" applyFont="1" applyBorder="1" applyAlignment="1" applyProtection="1">
      <alignment horizontal="centerContinuous"/>
      <protection locked="0"/>
    </xf>
    <xf numFmtId="4" fontId="2" fillId="0" borderId="14" xfId="0" applyNumberFormat="1" applyFont="1" applyBorder="1" applyAlignment="1" applyProtection="1">
      <alignment horizontal="centerContinuous"/>
      <protection hidden="1"/>
    </xf>
    <xf numFmtId="4" fontId="2" fillId="0" borderId="17" xfId="0" applyNumberFormat="1" applyFont="1" applyBorder="1" applyAlignment="1" applyProtection="1">
      <alignment horizontal="centerContinuous"/>
      <protection hidden="1"/>
    </xf>
    <xf numFmtId="4" fontId="2" fillId="0" borderId="12" xfId="0" applyNumberFormat="1" applyFont="1" applyBorder="1" applyAlignment="1" applyProtection="1">
      <alignment horizontal="centerContinuous"/>
      <protection hidden="1"/>
    </xf>
    <xf numFmtId="4" fontId="2" fillId="0" borderId="18" xfId="0" applyNumberFormat="1" applyFont="1" applyBorder="1" applyAlignment="1" applyProtection="1">
      <alignment horizontal="centerContinuous"/>
      <protection hidden="1"/>
    </xf>
    <xf numFmtId="4" fontId="2" fillId="0" borderId="0" xfId="0" applyNumberFormat="1" applyFont="1" applyBorder="1" applyAlignment="1" applyProtection="1">
      <alignment horizontal="centerContinuous"/>
      <protection hidden="1"/>
    </xf>
    <xf numFmtId="4" fontId="2" fillId="0" borderId="19" xfId="0" applyNumberFormat="1" applyFont="1" applyBorder="1" applyAlignment="1" applyProtection="1">
      <alignment horizontal="centerContinuous"/>
      <protection hidden="1"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left" indent="2"/>
      <protection locked="0"/>
    </xf>
    <xf numFmtId="0" fontId="9" fillId="33" borderId="0" xfId="0" applyFont="1" applyFill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2" fillId="33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4" fillId="34" borderId="10" xfId="0" applyFont="1" applyFill="1" applyBorder="1" applyAlignment="1" applyProtection="1">
      <alignment horizontal="centerContinuous"/>
      <protection locked="0"/>
    </xf>
    <xf numFmtId="0" fontId="4" fillId="34" borderId="20" xfId="0" applyFont="1" applyFill="1" applyBorder="1" applyAlignment="1" applyProtection="1">
      <alignment horizontal="centerContinuous"/>
      <protection locked="0"/>
    </xf>
    <xf numFmtId="0" fontId="4" fillId="34" borderId="11" xfId="0" applyFont="1" applyFill="1" applyBorder="1" applyAlignment="1" applyProtection="1">
      <alignment horizontal="center"/>
      <protection locked="0"/>
    </xf>
    <xf numFmtId="0" fontId="7" fillId="34" borderId="12" xfId="0" applyFont="1" applyFill="1" applyBorder="1" applyAlignment="1" applyProtection="1">
      <alignment/>
      <protection locked="0"/>
    </xf>
    <xf numFmtId="0" fontId="30" fillId="34" borderId="18" xfId="0" applyFont="1" applyFill="1" applyBorder="1" applyAlignment="1" applyProtection="1">
      <alignment/>
      <protection locked="0"/>
    </xf>
    <xf numFmtId="0" fontId="2" fillId="34" borderId="18" xfId="0" applyFont="1" applyFill="1" applyBorder="1" applyAlignment="1" applyProtection="1">
      <alignment/>
      <protection locked="0"/>
    </xf>
    <xf numFmtId="0" fontId="2" fillId="34" borderId="12" xfId="0" applyFont="1" applyFill="1" applyBorder="1" applyAlignment="1" applyProtection="1">
      <alignment horizontal="centerContinuous"/>
      <protection locked="0"/>
    </xf>
    <xf numFmtId="0" fontId="2" fillId="34" borderId="13" xfId="0" applyFont="1" applyFill="1" applyBorder="1" applyAlignment="1" applyProtection="1">
      <alignment horizontal="centerContinuous"/>
      <protection locked="0"/>
    </xf>
    <xf numFmtId="0" fontId="2" fillId="34" borderId="14" xfId="0" applyFont="1" applyFill="1" applyBorder="1" applyAlignment="1" applyProtection="1">
      <alignment/>
      <protection locked="0"/>
    </xf>
    <xf numFmtId="0" fontId="2" fillId="34" borderId="0" xfId="0" applyFont="1" applyFill="1" applyBorder="1" applyAlignment="1" applyProtection="1">
      <alignment/>
      <protection locked="0"/>
    </xf>
    <xf numFmtId="0" fontId="2" fillId="34" borderId="14" xfId="0" applyFont="1" applyFill="1" applyBorder="1" applyAlignment="1" applyProtection="1">
      <alignment horizontal="centerContinuous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2" fillId="34" borderId="13" xfId="0" applyFont="1" applyFill="1" applyBorder="1" applyAlignment="1" applyProtection="1">
      <alignment horizontal="center"/>
      <protection locked="0"/>
    </xf>
    <xf numFmtId="0" fontId="2" fillId="34" borderId="17" xfId="0" applyFont="1" applyFill="1" applyBorder="1" applyAlignment="1" applyProtection="1">
      <alignment/>
      <protection locked="0"/>
    </xf>
    <xf numFmtId="0" fontId="2" fillId="34" borderId="19" xfId="0" applyFont="1" applyFill="1" applyBorder="1" applyAlignment="1" applyProtection="1">
      <alignment/>
      <protection locked="0"/>
    </xf>
    <xf numFmtId="0" fontId="2" fillId="34" borderId="17" xfId="0" applyFont="1" applyFill="1" applyBorder="1" applyAlignment="1" applyProtection="1">
      <alignment horizontal="centerContinuous"/>
      <protection locked="0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/>
      <protection hidden="1"/>
    </xf>
    <xf numFmtId="0" fontId="2" fillId="34" borderId="0" xfId="0" applyFont="1" applyFill="1" applyBorder="1" applyAlignment="1" applyProtection="1">
      <alignment/>
      <protection hidden="1"/>
    </xf>
    <xf numFmtId="0" fontId="2" fillId="34" borderId="14" xfId="0" applyFont="1" applyFill="1" applyBorder="1" applyAlignment="1" applyProtection="1">
      <alignment horizontal="centerContinuous"/>
      <protection hidden="1"/>
    </xf>
    <xf numFmtId="0" fontId="2" fillId="34" borderId="15" xfId="0" applyFont="1" applyFill="1" applyBorder="1" applyAlignment="1" applyProtection="1">
      <alignment horizontal="center"/>
      <protection hidden="1"/>
    </xf>
    <xf numFmtId="0" fontId="2" fillId="34" borderId="14" xfId="0" applyFont="1" applyFill="1" applyBorder="1" applyAlignment="1" applyProtection="1">
      <alignment horizontal="left" indent="2"/>
      <protection hidden="1"/>
    </xf>
    <xf numFmtId="0" fontId="2" fillId="34" borderId="17" xfId="0" applyFont="1" applyFill="1" applyBorder="1" applyAlignment="1" applyProtection="1">
      <alignment horizontal="left" indent="2"/>
      <protection hidden="1"/>
    </xf>
    <xf numFmtId="0" fontId="2" fillId="34" borderId="19" xfId="0" applyFont="1" applyFill="1" applyBorder="1" applyAlignment="1" applyProtection="1">
      <alignment/>
      <protection hidden="1"/>
    </xf>
    <xf numFmtId="0" fontId="2" fillId="34" borderId="17" xfId="0" applyFont="1" applyFill="1" applyBorder="1" applyAlignment="1" applyProtection="1">
      <alignment horizontal="centerContinuous"/>
      <protection hidden="1"/>
    </xf>
    <xf numFmtId="0" fontId="2" fillId="34" borderId="16" xfId="0" applyFont="1" applyFill="1" applyBorder="1" applyAlignment="1" applyProtection="1">
      <alignment horizontal="center"/>
      <protection hidden="1"/>
    </xf>
    <xf numFmtId="0" fontId="2" fillId="34" borderId="12" xfId="0" applyFont="1" applyFill="1" applyBorder="1" applyAlignment="1" applyProtection="1">
      <alignment/>
      <protection hidden="1"/>
    </xf>
    <xf numFmtId="0" fontId="2" fillId="34" borderId="18" xfId="0" applyFont="1" applyFill="1" applyBorder="1" applyAlignment="1" applyProtection="1">
      <alignment/>
      <protection hidden="1"/>
    </xf>
    <xf numFmtId="0" fontId="2" fillId="34" borderId="12" xfId="0" applyFont="1" applyFill="1" applyBorder="1" applyAlignment="1" applyProtection="1">
      <alignment horizontal="centerContinuous"/>
      <protection hidden="1"/>
    </xf>
    <xf numFmtId="0" fontId="2" fillId="34" borderId="13" xfId="0" applyFont="1" applyFill="1" applyBorder="1" applyAlignment="1" applyProtection="1">
      <alignment horizontal="center"/>
      <protection hidden="1"/>
    </xf>
    <xf numFmtId="0" fontId="2" fillId="34" borderId="14" xfId="0" applyFont="1" applyFill="1" applyBorder="1" applyAlignment="1" applyProtection="1">
      <alignment horizontal="left"/>
      <protection hidden="1"/>
    </xf>
    <xf numFmtId="0" fontId="7" fillId="34" borderId="12" xfId="0" applyFont="1" applyFill="1" applyBorder="1" applyAlignment="1" applyProtection="1">
      <alignment/>
      <protection hidden="1"/>
    </xf>
    <xf numFmtId="0" fontId="30" fillId="34" borderId="18" xfId="0" applyFont="1" applyFill="1" applyBorder="1" applyAlignment="1" applyProtection="1">
      <alignment/>
      <protection hidden="1"/>
    </xf>
    <xf numFmtId="0" fontId="7" fillId="34" borderId="12" xfId="0" applyFont="1" applyFill="1" applyBorder="1" applyAlignment="1" applyProtection="1">
      <alignment/>
      <protection hidden="1"/>
    </xf>
    <xf numFmtId="0" fontId="2" fillId="34" borderId="17" xfId="0" applyFont="1" applyFill="1" applyBorder="1" applyAlignment="1" applyProtection="1">
      <alignment/>
      <protection hidden="1"/>
    </xf>
    <xf numFmtId="0" fontId="2" fillId="34" borderId="16" xfId="0" applyFont="1" applyFill="1" applyBorder="1" applyAlignment="1" applyProtection="1">
      <alignment horizontal="centerContinuous"/>
      <protection hidden="1"/>
    </xf>
    <xf numFmtId="0" fontId="4" fillId="34" borderId="11" xfId="0" applyFont="1" applyFill="1" applyBorder="1" applyAlignment="1" applyProtection="1">
      <alignment horizontal="centerContinuous"/>
      <protection locked="0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28</xdr:row>
      <xdr:rowOff>28575</xdr:rowOff>
    </xdr:from>
    <xdr:to>
      <xdr:col>8</xdr:col>
      <xdr:colOff>38100</xdr:colOff>
      <xdr:row>30</xdr:row>
      <xdr:rowOff>133350</xdr:rowOff>
    </xdr:to>
    <xdr:grpSp>
      <xdr:nvGrpSpPr>
        <xdr:cNvPr id="1" name="Group 9"/>
        <xdr:cNvGrpSpPr>
          <a:grpSpLocks/>
        </xdr:cNvGrpSpPr>
      </xdr:nvGrpSpPr>
      <xdr:grpSpPr>
        <a:xfrm>
          <a:off x="1295400" y="9486900"/>
          <a:ext cx="2295525" cy="695325"/>
          <a:chOff x="169" y="1121"/>
          <a:chExt cx="173" cy="82"/>
        </a:xfrm>
        <a:solidFill>
          <a:srgbClr val="FFFFFF"/>
        </a:solidFill>
      </xdr:grpSpPr>
      <xdr:sp>
        <xdr:nvSpPr>
          <xdr:cNvPr id="2" name="Text Box 1"/>
          <xdr:cNvSpPr txBox="1">
            <a:spLocks noChangeArrowheads="1"/>
          </xdr:cNvSpPr>
        </xdr:nvSpPr>
        <xdr:spPr>
          <a:xfrm>
            <a:off x="201" y="1152"/>
            <a:ext cx="98" cy="51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54864" rIns="27432" bIns="54864" anchor="ctr"/>
          <a:p>
            <a:pPr algn="ctr">
              <a:defRPr/>
            </a:pPr>
            <a:r>
              <a:rPr lang="en-US" cap="none" sz="1800" b="1" i="0" u="none" baseline="0">
                <a:solidFill>
                  <a:srgbClr val="008000"/>
                </a:solidFill>
              </a:rPr>
              <a:t>ปั๊มน้ำชุดเดิม</a:t>
            </a:r>
          </a:p>
        </xdr:txBody>
      </xdr:sp>
      <xdr:sp>
        <xdr:nvSpPr>
          <xdr:cNvPr id="3" name="Line 2"/>
          <xdr:cNvSpPr>
            <a:spLocks/>
          </xdr:cNvSpPr>
        </xdr:nvSpPr>
        <xdr:spPr>
          <a:xfrm>
            <a:off x="253" y="1121"/>
            <a:ext cx="0" cy="3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4" name="Line 3"/>
          <xdr:cNvSpPr>
            <a:spLocks/>
          </xdr:cNvSpPr>
        </xdr:nvSpPr>
        <xdr:spPr>
          <a:xfrm>
            <a:off x="169" y="1177"/>
            <a:ext cx="33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5" name="Line 4"/>
          <xdr:cNvSpPr>
            <a:spLocks/>
          </xdr:cNvSpPr>
        </xdr:nvSpPr>
        <xdr:spPr>
          <a:xfrm>
            <a:off x="300" y="1178"/>
            <a:ext cx="4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 editAs="oneCell">
    <xdr:from>
      <xdr:col>7</xdr:col>
      <xdr:colOff>38100</xdr:colOff>
      <xdr:row>4</xdr:row>
      <xdr:rowOff>190500</xdr:rowOff>
    </xdr:from>
    <xdr:to>
      <xdr:col>9</xdr:col>
      <xdr:colOff>1162050</xdr:colOff>
      <xdr:row>9</xdr:row>
      <xdr:rowOff>228600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2505075"/>
          <a:ext cx="2362200" cy="15621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247650</xdr:colOff>
      <xdr:row>4</xdr:row>
      <xdr:rowOff>180975</xdr:rowOff>
    </xdr:from>
    <xdr:to>
      <xdr:col>6</xdr:col>
      <xdr:colOff>257175</xdr:colOff>
      <xdr:row>9</xdr:row>
      <xdr:rowOff>219075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2495550"/>
          <a:ext cx="2314575" cy="15621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8"/>
  <sheetViews>
    <sheetView showGridLines="0" tabSelected="1" view="pageBreakPreview" zoomScale="85" zoomScaleSheetLayoutView="85" zoomScalePageLayoutView="0" workbookViewId="0" topLeftCell="A41">
      <selection activeCell="P45" sqref="P45"/>
    </sheetView>
  </sheetViews>
  <sheetFormatPr defaultColWidth="9.140625" defaultRowHeight="21.75"/>
  <cols>
    <col min="1" max="1" width="5.421875" style="2" customWidth="1"/>
    <col min="2" max="2" width="5.57421875" style="2" customWidth="1"/>
    <col min="3" max="4" width="6.00390625" style="2" customWidth="1"/>
    <col min="5" max="5" width="5.00390625" style="2" customWidth="1"/>
    <col min="6" max="6" width="6.57421875" style="2" customWidth="1"/>
    <col min="7" max="7" width="9.140625" style="2" bestFit="1" customWidth="1"/>
    <col min="8" max="8" width="9.57421875" style="2" customWidth="1"/>
    <col min="9" max="9" width="9.00390625" style="2" customWidth="1"/>
    <col min="10" max="11" width="21.57421875" style="2" customWidth="1"/>
    <col min="12" max="12" width="4.28125" style="2" customWidth="1"/>
    <col min="13" max="13" width="8.7109375" style="2" customWidth="1"/>
    <col min="14" max="14" width="9.7109375" style="2" customWidth="1"/>
    <col min="15" max="15" width="9.00390625" style="2" customWidth="1"/>
    <col min="16" max="16" width="5.00390625" style="2" customWidth="1"/>
    <col min="17" max="19" width="5.7109375" style="2" customWidth="1"/>
    <col min="20" max="23" width="9.140625" style="2" customWidth="1"/>
    <col min="24" max="24" width="10.57421875" style="2" customWidth="1"/>
    <col min="25" max="16384" width="9.140625" style="2" customWidth="1"/>
  </cols>
  <sheetData>
    <row r="1" ht="30" customHeight="1">
      <c r="A1" s="1" t="s">
        <v>73</v>
      </c>
    </row>
    <row r="2" ht="7.5" customHeight="1"/>
    <row r="3" spans="1:4" ht="26.25">
      <c r="A3" s="46" t="s">
        <v>0</v>
      </c>
      <c r="B3" s="47"/>
      <c r="C3" s="47"/>
      <c r="D3" s="47"/>
    </row>
    <row r="4" spans="1:15" ht="118.5" customHeight="1">
      <c r="A4" s="52" t="s">
        <v>70</v>
      </c>
      <c r="B4" s="52"/>
      <c r="C4" s="52"/>
      <c r="D4" s="52"/>
      <c r="E4" s="52"/>
      <c r="F4" s="52"/>
      <c r="G4" s="52"/>
      <c r="H4" s="52"/>
      <c r="I4" s="52"/>
      <c r="J4" s="52"/>
      <c r="K4" s="3"/>
      <c r="L4" s="4"/>
      <c r="M4" s="4"/>
      <c r="N4" s="4"/>
      <c r="O4" s="4"/>
    </row>
    <row r="5" ht="27" customHeight="1"/>
    <row r="6" spans="2:24" ht="23.25">
      <c r="B6" s="5"/>
      <c r="C6" s="5"/>
      <c r="D6" s="5"/>
      <c r="E6" s="5"/>
      <c r="F6" s="5"/>
      <c r="G6" s="5"/>
      <c r="J6" s="5"/>
      <c r="K6" s="5"/>
      <c r="L6" s="5"/>
      <c r="M6" s="5"/>
      <c r="N6" s="5"/>
      <c r="X6" s="6"/>
    </row>
    <row r="7" spans="2:14" ht="23.25">
      <c r="B7" s="5"/>
      <c r="C7" s="5"/>
      <c r="D7" s="5"/>
      <c r="E7" s="5"/>
      <c r="F7" s="5"/>
      <c r="G7" s="5"/>
      <c r="J7" s="5"/>
      <c r="K7" s="5"/>
      <c r="L7" s="5"/>
      <c r="M7" s="5"/>
      <c r="N7" s="5"/>
    </row>
    <row r="8" spans="2:14" ht="23.25">
      <c r="B8" s="5"/>
      <c r="C8" s="5"/>
      <c r="D8" s="5"/>
      <c r="E8" s="5"/>
      <c r="F8" s="5"/>
      <c r="G8" s="5"/>
      <c r="J8" s="5"/>
      <c r="K8" s="5"/>
      <c r="L8" s="5"/>
      <c r="M8" s="5"/>
      <c r="N8" s="5"/>
    </row>
    <row r="9" spans="2:14" ht="23.25">
      <c r="B9" s="5"/>
      <c r="C9" s="5"/>
      <c r="D9" s="5"/>
      <c r="E9" s="5"/>
      <c r="F9" s="5"/>
      <c r="G9" s="5"/>
      <c r="J9" s="5"/>
      <c r="K9" s="5"/>
      <c r="L9" s="5"/>
      <c r="M9" s="5"/>
      <c r="N9" s="5"/>
    </row>
    <row r="10" spans="2:14" ht="23.25">
      <c r="B10" s="5"/>
      <c r="C10" s="5"/>
      <c r="D10" s="5"/>
      <c r="E10" s="5"/>
      <c r="F10" s="5"/>
      <c r="G10" s="5"/>
      <c r="J10" s="5"/>
      <c r="K10" s="5"/>
      <c r="L10" s="5"/>
      <c r="M10" s="5"/>
      <c r="N10" s="5"/>
    </row>
    <row r="11" spans="1:14" ht="23.25">
      <c r="A11" s="7" t="s">
        <v>39</v>
      </c>
      <c r="B11" s="7"/>
      <c r="C11" s="7"/>
      <c r="D11" s="7"/>
      <c r="E11" s="7"/>
      <c r="F11" s="7"/>
      <c r="G11" s="7"/>
      <c r="H11" s="7" t="s">
        <v>40</v>
      </c>
      <c r="I11" s="7"/>
      <c r="J11" s="7"/>
      <c r="K11" s="8"/>
      <c r="M11" s="7"/>
      <c r="N11" s="7"/>
    </row>
    <row r="12" spans="1:5" ht="26.25">
      <c r="A12" s="46" t="s">
        <v>15</v>
      </c>
      <c r="B12" s="47"/>
      <c r="C12" s="47"/>
      <c r="D12" s="47"/>
      <c r="E12" s="47"/>
    </row>
    <row r="13" ht="23.25">
      <c r="A13" s="9" t="s">
        <v>16</v>
      </c>
    </row>
    <row r="14" ht="23.25">
      <c r="B14" s="10" t="s">
        <v>41</v>
      </c>
    </row>
    <row r="15" spans="2:15" ht="25.5" customHeight="1">
      <c r="B15" s="11" t="s">
        <v>60</v>
      </c>
      <c r="D15" s="8"/>
      <c r="E15" s="8"/>
      <c r="F15" s="8"/>
      <c r="G15" s="8"/>
      <c r="H15" s="8"/>
      <c r="I15" s="8"/>
      <c r="J15" s="8"/>
      <c r="K15" s="8"/>
      <c r="L15" s="12"/>
      <c r="M15" s="12"/>
      <c r="N15" s="12"/>
      <c r="O15" s="12"/>
    </row>
    <row r="16" spans="2:15" ht="25.5" customHeight="1">
      <c r="B16" s="10" t="s">
        <v>67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2:15" ht="23.25" customHeight="1">
      <c r="B17" s="11" t="s">
        <v>66</v>
      </c>
      <c r="C17" s="11"/>
      <c r="D17" s="11"/>
      <c r="E17" s="11"/>
      <c r="F17" s="11"/>
      <c r="G17" s="11"/>
      <c r="H17" s="11"/>
      <c r="I17" s="11"/>
      <c r="J17" s="11"/>
      <c r="K17" s="13"/>
      <c r="L17" s="4"/>
      <c r="M17" s="4"/>
      <c r="N17" s="4"/>
      <c r="O17" s="4"/>
    </row>
    <row r="18" spans="3:15" ht="23.25">
      <c r="C18" s="11" t="s">
        <v>61</v>
      </c>
      <c r="D18" s="14"/>
      <c r="E18" s="14"/>
      <c r="F18" s="14"/>
      <c r="G18" s="14"/>
      <c r="H18" s="14"/>
      <c r="I18" s="14"/>
      <c r="J18" s="14"/>
      <c r="K18" s="14"/>
      <c r="L18" s="4"/>
      <c r="M18" s="4"/>
      <c r="N18" s="4"/>
      <c r="O18" s="4"/>
    </row>
    <row r="19" spans="2:15" ht="23.25">
      <c r="B19" s="10" t="s">
        <v>36</v>
      </c>
      <c r="C19" s="15"/>
      <c r="D19" s="16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2:15" ht="24.75">
      <c r="B20" s="11" t="s">
        <v>69</v>
      </c>
      <c r="D20" s="12"/>
      <c r="E20" s="12"/>
      <c r="F20" s="12"/>
      <c r="G20" s="12"/>
      <c r="H20" s="12"/>
      <c r="I20" s="12"/>
      <c r="J20" s="12"/>
      <c r="K20" s="12"/>
      <c r="L20" s="4"/>
      <c r="M20" s="4"/>
      <c r="N20" s="4"/>
      <c r="O20" s="4"/>
    </row>
    <row r="21" spans="2:15" ht="23.25">
      <c r="B21" s="18"/>
      <c r="C21" s="9" t="s">
        <v>62</v>
      </c>
      <c r="D21" s="12"/>
      <c r="E21" s="12"/>
      <c r="F21" s="12"/>
      <c r="G21" s="12"/>
      <c r="H21" s="12"/>
      <c r="I21" s="12"/>
      <c r="J21" s="12"/>
      <c r="K21" s="12"/>
      <c r="L21" s="4"/>
      <c r="M21" s="4"/>
      <c r="N21" s="4"/>
      <c r="O21" s="4"/>
    </row>
    <row r="22" spans="1:15" ht="23.25">
      <c r="A22" s="9" t="s">
        <v>32</v>
      </c>
      <c r="C22" s="15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ht="23.25">
      <c r="A23" s="19" t="s">
        <v>33</v>
      </c>
      <c r="C23" s="15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2:15" ht="23.25">
      <c r="B24" s="11" t="s">
        <v>71</v>
      </c>
      <c r="D24" s="20"/>
      <c r="E24" s="20"/>
      <c r="F24" s="20"/>
      <c r="G24" s="20"/>
      <c r="H24" s="20"/>
      <c r="I24" s="20"/>
      <c r="J24" s="20"/>
      <c r="K24" s="20"/>
      <c r="L24" s="12"/>
      <c r="M24" s="12"/>
      <c r="N24" s="12"/>
      <c r="O24" s="12"/>
    </row>
    <row r="25" spans="2:15" ht="12" customHeight="1">
      <c r="B25" s="11"/>
      <c r="C25" s="9"/>
      <c r="D25" s="20"/>
      <c r="E25" s="20"/>
      <c r="F25" s="20"/>
      <c r="G25" s="20"/>
      <c r="H25" s="20"/>
      <c r="I25" s="20"/>
      <c r="J25" s="20"/>
      <c r="K25" s="20"/>
      <c r="L25" s="12"/>
      <c r="M25" s="12"/>
      <c r="N25" s="12"/>
      <c r="O25" s="12"/>
    </row>
    <row r="26" spans="1:4" ht="26.25">
      <c r="A26" s="46" t="s">
        <v>34</v>
      </c>
      <c r="B26" s="47"/>
      <c r="C26" s="47"/>
      <c r="D26" s="47"/>
    </row>
    <row r="27" ht="23.25">
      <c r="B27" s="21" t="s">
        <v>1</v>
      </c>
    </row>
    <row r="28" spans="2:8" ht="23.25">
      <c r="B28" s="21"/>
      <c r="C28" s="48" t="s">
        <v>55</v>
      </c>
      <c r="D28" s="45"/>
      <c r="E28" s="45"/>
      <c r="F28" s="45"/>
      <c r="G28" s="49" t="s">
        <v>56</v>
      </c>
      <c r="H28" s="45" t="s">
        <v>25</v>
      </c>
    </row>
    <row r="29" ht="23.25">
      <c r="B29" s="21"/>
    </row>
    <row r="30" spans="2:10" ht="23.25">
      <c r="B30" s="21"/>
      <c r="C30" s="45" t="s">
        <v>38</v>
      </c>
      <c r="I30" s="50" t="s">
        <v>59</v>
      </c>
      <c r="J30" s="50"/>
    </row>
    <row r="31" spans="2:10" ht="23.25">
      <c r="B31" s="21"/>
      <c r="H31" s="22" t="s">
        <v>57</v>
      </c>
      <c r="I31" s="51" t="s">
        <v>58</v>
      </c>
      <c r="J31" s="50" t="s">
        <v>24</v>
      </c>
    </row>
    <row r="32" spans="1:12" ht="23.25">
      <c r="A32" s="23"/>
      <c r="D32" s="23"/>
      <c r="G32" s="5"/>
      <c r="H32" s="24"/>
      <c r="I32" s="24"/>
      <c r="J32" s="24"/>
      <c r="K32" s="25"/>
      <c r="L32" s="23"/>
    </row>
    <row r="33" spans="1:16" ht="23.25">
      <c r="A33" s="53" t="s">
        <v>2</v>
      </c>
      <c r="B33" s="54"/>
      <c r="C33" s="54"/>
      <c r="D33" s="54"/>
      <c r="E33" s="54"/>
      <c r="F33" s="54"/>
      <c r="G33" s="53" t="s">
        <v>3</v>
      </c>
      <c r="H33" s="55" t="s">
        <v>4</v>
      </c>
      <c r="I33" s="53" t="s">
        <v>5</v>
      </c>
      <c r="J33" s="89" t="s">
        <v>22</v>
      </c>
      <c r="K33" s="5"/>
      <c r="L33" s="5"/>
      <c r="M33" s="5"/>
      <c r="N33" s="5"/>
      <c r="O33" s="5"/>
      <c r="P33" s="5"/>
    </row>
    <row r="34" spans="1:16" ht="26.25">
      <c r="A34" s="56" t="s">
        <v>17</v>
      </c>
      <c r="B34" s="57"/>
      <c r="C34" s="57"/>
      <c r="D34" s="58"/>
      <c r="E34" s="58"/>
      <c r="F34" s="58"/>
      <c r="G34" s="59"/>
      <c r="H34" s="60"/>
      <c r="I34" s="28"/>
      <c r="J34" s="29"/>
      <c r="K34" s="5"/>
      <c r="L34" s="5"/>
      <c r="M34" s="5"/>
      <c r="N34" s="5"/>
      <c r="O34" s="5"/>
      <c r="P34" s="5"/>
    </row>
    <row r="35" spans="1:16" ht="24.75">
      <c r="A35" s="61" t="s">
        <v>18</v>
      </c>
      <c r="B35" s="62"/>
      <c r="C35" s="62"/>
      <c r="D35" s="62"/>
      <c r="E35" s="62"/>
      <c r="F35" s="62"/>
      <c r="G35" s="63" t="s">
        <v>74</v>
      </c>
      <c r="H35" s="64" t="s">
        <v>23</v>
      </c>
      <c r="I35" s="30">
        <v>3</v>
      </c>
      <c r="J35" s="31" t="s">
        <v>30</v>
      </c>
      <c r="K35" s="5"/>
      <c r="L35" s="32"/>
      <c r="M35" s="5"/>
      <c r="N35" s="33"/>
      <c r="O35" s="5"/>
      <c r="P35" s="5"/>
    </row>
    <row r="36" spans="1:16" ht="23.25">
      <c r="A36" s="61" t="s">
        <v>19</v>
      </c>
      <c r="B36" s="62"/>
      <c r="C36" s="62"/>
      <c r="D36" s="62"/>
      <c r="E36" s="62"/>
      <c r="F36" s="62"/>
      <c r="G36" s="63" t="s">
        <v>6</v>
      </c>
      <c r="H36" s="64" t="s">
        <v>7</v>
      </c>
      <c r="I36" s="30">
        <v>3000</v>
      </c>
      <c r="J36" s="31" t="s">
        <v>31</v>
      </c>
      <c r="K36" s="5"/>
      <c r="L36" s="32"/>
      <c r="M36" s="5"/>
      <c r="N36" s="33"/>
      <c r="O36" s="5"/>
      <c r="P36" s="5"/>
    </row>
    <row r="37" spans="1:16" ht="24.75">
      <c r="A37" s="61" t="s">
        <v>42</v>
      </c>
      <c r="B37" s="62"/>
      <c r="C37" s="62"/>
      <c r="D37" s="62"/>
      <c r="E37" s="62"/>
      <c r="F37" s="62"/>
      <c r="G37" s="63" t="s">
        <v>75</v>
      </c>
      <c r="H37" s="64" t="s">
        <v>24</v>
      </c>
      <c r="I37" s="30">
        <v>1000</v>
      </c>
      <c r="J37" s="31" t="s">
        <v>53</v>
      </c>
      <c r="K37" s="5"/>
      <c r="L37" s="32"/>
      <c r="M37" s="5"/>
      <c r="N37" s="33"/>
      <c r="O37" s="5"/>
      <c r="P37" s="5"/>
    </row>
    <row r="38" spans="1:16" ht="23.25">
      <c r="A38" s="61"/>
      <c r="B38" s="62"/>
      <c r="C38" s="62"/>
      <c r="D38" s="62"/>
      <c r="E38" s="62"/>
      <c r="F38" s="62"/>
      <c r="G38" s="63"/>
      <c r="H38" s="64"/>
      <c r="I38" s="34"/>
      <c r="J38" s="31" t="s">
        <v>54</v>
      </c>
      <c r="K38" s="5"/>
      <c r="L38" s="32"/>
      <c r="M38" s="5"/>
      <c r="N38" s="33"/>
      <c r="O38" s="5"/>
      <c r="P38" s="5"/>
    </row>
    <row r="39" spans="1:16" ht="24.75">
      <c r="A39" s="61" t="s">
        <v>43</v>
      </c>
      <c r="B39" s="62"/>
      <c r="C39" s="62"/>
      <c r="D39" s="62"/>
      <c r="E39" s="62"/>
      <c r="F39" s="62"/>
      <c r="G39" s="63" t="s">
        <v>76</v>
      </c>
      <c r="H39" s="64" t="s">
        <v>25</v>
      </c>
      <c r="I39" s="30">
        <v>15</v>
      </c>
      <c r="J39" s="31" t="s">
        <v>53</v>
      </c>
      <c r="K39" s="5"/>
      <c r="L39" s="32"/>
      <c r="M39" s="5"/>
      <c r="N39" s="33"/>
      <c r="O39" s="5"/>
      <c r="P39" s="5"/>
    </row>
    <row r="40" spans="1:16" ht="23.25">
      <c r="A40" s="61"/>
      <c r="B40" s="62"/>
      <c r="C40" s="62"/>
      <c r="D40" s="62"/>
      <c r="E40" s="62"/>
      <c r="F40" s="62"/>
      <c r="G40" s="63"/>
      <c r="H40" s="64"/>
      <c r="I40" s="34"/>
      <c r="J40" s="31" t="s">
        <v>54</v>
      </c>
      <c r="K40" s="5"/>
      <c r="L40" s="32"/>
      <c r="M40" s="5"/>
      <c r="N40" s="33"/>
      <c r="O40" s="5"/>
      <c r="P40" s="5"/>
    </row>
    <row r="41" spans="1:16" ht="24.75">
      <c r="A41" s="61" t="s">
        <v>44</v>
      </c>
      <c r="B41" s="62"/>
      <c r="C41" s="62"/>
      <c r="D41" s="62"/>
      <c r="E41" s="62"/>
      <c r="F41" s="62"/>
      <c r="G41" s="63" t="s">
        <v>77</v>
      </c>
      <c r="H41" s="64" t="s">
        <v>8</v>
      </c>
      <c r="I41" s="30">
        <v>2500</v>
      </c>
      <c r="J41" s="35"/>
      <c r="K41" s="5"/>
      <c r="L41" s="32"/>
      <c r="M41" s="5" t="s">
        <v>72</v>
      </c>
      <c r="N41" s="33"/>
      <c r="O41" s="5"/>
      <c r="P41" s="5"/>
    </row>
    <row r="42" spans="1:16" ht="26.25">
      <c r="A42" s="56" t="s">
        <v>20</v>
      </c>
      <c r="B42" s="57"/>
      <c r="C42" s="57"/>
      <c r="D42" s="58"/>
      <c r="E42" s="58"/>
      <c r="F42" s="58"/>
      <c r="G42" s="59"/>
      <c r="H42" s="65"/>
      <c r="I42" s="36"/>
      <c r="J42" s="29"/>
      <c r="K42" s="5"/>
      <c r="L42" s="32"/>
      <c r="M42" s="5"/>
      <c r="N42" s="33"/>
      <c r="O42" s="5"/>
      <c r="P42" s="5"/>
    </row>
    <row r="43" spans="1:16" ht="26.25">
      <c r="A43" s="61" t="s">
        <v>45</v>
      </c>
      <c r="B43" s="62"/>
      <c r="C43" s="62"/>
      <c r="D43" s="62"/>
      <c r="E43" s="62"/>
      <c r="F43" s="62"/>
      <c r="G43" s="63" t="s">
        <v>78</v>
      </c>
      <c r="H43" s="64" t="s">
        <v>24</v>
      </c>
      <c r="I43" s="30">
        <v>800</v>
      </c>
      <c r="J43" s="31" t="s">
        <v>51</v>
      </c>
      <c r="K43" s="5"/>
      <c r="L43" s="32"/>
      <c r="M43" s="5"/>
      <c r="N43" s="37"/>
      <c r="O43" s="5"/>
      <c r="P43" s="5"/>
    </row>
    <row r="44" spans="1:16" ht="25.5">
      <c r="A44" s="61"/>
      <c r="B44" s="62"/>
      <c r="C44" s="62"/>
      <c r="D44" s="62"/>
      <c r="E44" s="62"/>
      <c r="F44" s="62"/>
      <c r="G44" s="63"/>
      <c r="H44" s="64"/>
      <c r="I44" s="34"/>
      <c r="J44" s="31" t="s">
        <v>52</v>
      </c>
      <c r="K44" s="5"/>
      <c r="L44" s="32"/>
      <c r="M44" s="5"/>
      <c r="N44" s="37"/>
      <c r="O44" s="5"/>
      <c r="P44" s="5"/>
    </row>
    <row r="45" spans="1:16" ht="26.25">
      <c r="A45" s="61" t="s">
        <v>46</v>
      </c>
      <c r="B45" s="62"/>
      <c r="C45" s="62"/>
      <c r="D45" s="62"/>
      <c r="E45" s="62"/>
      <c r="F45" s="62"/>
      <c r="G45" s="63" t="s">
        <v>79</v>
      </c>
      <c r="H45" s="64" t="s">
        <v>25</v>
      </c>
      <c r="I45" s="30">
        <v>15</v>
      </c>
      <c r="J45" s="31" t="s">
        <v>63</v>
      </c>
      <c r="K45" s="5"/>
      <c r="L45" s="32"/>
      <c r="M45" s="5"/>
      <c r="N45" s="37"/>
      <c r="O45" s="5"/>
      <c r="P45" s="5"/>
    </row>
    <row r="46" spans="1:16" ht="25.5">
      <c r="A46" s="66"/>
      <c r="B46" s="67"/>
      <c r="C46" s="67"/>
      <c r="D46" s="67"/>
      <c r="E46" s="67"/>
      <c r="F46" s="67"/>
      <c r="G46" s="68"/>
      <c r="H46" s="69"/>
      <c r="I46" s="38"/>
      <c r="J46" s="35" t="s">
        <v>64</v>
      </c>
      <c r="K46" s="5"/>
      <c r="L46" s="32"/>
      <c r="M46" s="5"/>
      <c r="N46" s="37"/>
      <c r="O46" s="5"/>
      <c r="P46" s="5"/>
    </row>
    <row r="47" spans="1:16" ht="26.25">
      <c r="A47" s="56" t="s">
        <v>21</v>
      </c>
      <c r="B47" s="57"/>
      <c r="C47" s="57"/>
      <c r="D47" s="57"/>
      <c r="E47" s="58"/>
      <c r="F47" s="58"/>
      <c r="G47" s="59"/>
      <c r="H47" s="65"/>
      <c r="I47" s="36"/>
      <c r="J47" s="29"/>
      <c r="K47" s="5"/>
      <c r="L47" s="32"/>
      <c r="M47" s="5"/>
      <c r="N47" s="33"/>
      <c r="O47" s="5"/>
      <c r="P47" s="5"/>
    </row>
    <row r="48" spans="1:16" ht="24.75">
      <c r="A48" s="70" t="s">
        <v>47</v>
      </c>
      <c r="B48" s="71"/>
      <c r="C48" s="71"/>
      <c r="D48" s="71"/>
      <c r="E48" s="71"/>
      <c r="F48" s="71"/>
      <c r="G48" s="72" t="s">
        <v>80</v>
      </c>
      <c r="H48" s="73" t="s">
        <v>65</v>
      </c>
      <c r="I48" s="39">
        <f>IF(I43=0,0,ROUND(I43/I45,2))</f>
        <v>53.33</v>
      </c>
      <c r="J48" s="31"/>
      <c r="K48" s="5"/>
      <c r="L48" s="32"/>
      <c r="M48" s="5"/>
      <c r="N48" s="33"/>
      <c r="O48" s="5"/>
      <c r="P48" s="5"/>
    </row>
    <row r="49" spans="1:16" ht="24.75">
      <c r="A49" s="74" t="s">
        <v>81</v>
      </c>
      <c r="B49" s="71"/>
      <c r="C49" s="71"/>
      <c r="D49" s="71"/>
      <c r="E49" s="71"/>
      <c r="F49" s="71"/>
      <c r="G49" s="72"/>
      <c r="H49" s="73"/>
      <c r="I49" s="39"/>
      <c r="J49" s="31"/>
      <c r="K49" s="5"/>
      <c r="L49" s="32"/>
      <c r="M49" s="5"/>
      <c r="N49" s="33"/>
      <c r="O49" s="5"/>
      <c r="P49" s="5"/>
    </row>
    <row r="50" spans="1:16" ht="24.75">
      <c r="A50" s="70" t="s">
        <v>48</v>
      </c>
      <c r="B50" s="71"/>
      <c r="C50" s="71"/>
      <c r="D50" s="71"/>
      <c r="E50" s="71"/>
      <c r="F50" s="71"/>
      <c r="G50" s="72" t="s">
        <v>82</v>
      </c>
      <c r="H50" s="73" t="s">
        <v>65</v>
      </c>
      <c r="I50" s="39">
        <f>IF(I37=0,0,ROUND(I37/I39,2))</f>
        <v>66.67</v>
      </c>
      <c r="J50" s="31"/>
      <c r="K50" s="5"/>
      <c r="L50" s="32"/>
      <c r="M50" s="5"/>
      <c r="N50" s="33"/>
      <c r="O50" s="5"/>
      <c r="P50" s="5"/>
    </row>
    <row r="51" spans="1:16" ht="24.75">
      <c r="A51" s="74" t="s">
        <v>83</v>
      </c>
      <c r="B51" s="71"/>
      <c r="C51" s="71"/>
      <c r="D51" s="71"/>
      <c r="E51" s="71"/>
      <c r="F51" s="71"/>
      <c r="G51" s="72"/>
      <c r="H51" s="73"/>
      <c r="I51" s="39"/>
      <c r="J51" s="31"/>
      <c r="K51" s="5"/>
      <c r="L51" s="32"/>
      <c r="M51" s="5"/>
      <c r="N51" s="33"/>
      <c r="O51" s="5"/>
      <c r="P51" s="5"/>
    </row>
    <row r="52" spans="1:16" ht="23.25">
      <c r="A52" s="70" t="s">
        <v>68</v>
      </c>
      <c r="B52" s="71"/>
      <c r="C52" s="71"/>
      <c r="D52" s="71"/>
      <c r="E52" s="71"/>
      <c r="F52" s="71"/>
      <c r="G52" s="72" t="s">
        <v>37</v>
      </c>
      <c r="H52" s="73" t="s">
        <v>35</v>
      </c>
      <c r="I52" s="39">
        <f>IF(I48=0,0,ROUND((1-(I48/I50))*100,2))</f>
        <v>20.01</v>
      </c>
      <c r="J52" s="31"/>
      <c r="K52" s="5"/>
      <c r="L52" s="32"/>
      <c r="M52" s="5"/>
      <c r="N52" s="33"/>
      <c r="O52" s="5"/>
      <c r="P52" s="5"/>
    </row>
    <row r="53" spans="1:16" ht="24.75">
      <c r="A53" s="75" t="s">
        <v>84</v>
      </c>
      <c r="B53" s="76"/>
      <c r="C53" s="76"/>
      <c r="D53" s="76"/>
      <c r="E53" s="76"/>
      <c r="F53" s="76"/>
      <c r="G53" s="77"/>
      <c r="H53" s="78"/>
      <c r="I53" s="40"/>
      <c r="J53" s="35"/>
      <c r="K53" s="5"/>
      <c r="L53" s="32"/>
      <c r="M53" s="5"/>
      <c r="N53" s="33"/>
      <c r="O53" s="5"/>
      <c r="P53" s="5"/>
    </row>
    <row r="54" spans="1:16" ht="23.25">
      <c r="A54" s="53" t="s">
        <v>2</v>
      </c>
      <c r="B54" s="54"/>
      <c r="C54" s="54"/>
      <c r="D54" s="54"/>
      <c r="E54" s="54"/>
      <c r="F54" s="54"/>
      <c r="G54" s="53" t="s">
        <v>3</v>
      </c>
      <c r="H54" s="55" t="s">
        <v>4</v>
      </c>
      <c r="I54" s="26" t="s">
        <v>5</v>
      </c>
      <c r="J54" s="27" t="s">
        <v>22</v>
      </c>
      <c r="K54" s="5"/>
      <c r="L54" s="5"/>
      <c r="M54" s="5"/>
      <c r="N54" s="5"/>
      <c r="O54" s="5"/>
      <c r="P54" s="5"/>
    </row>
    <row r="55" spans="1:16" ht="24.75">
      <c r="A55" s="79" t="s">
        <v>49</v>
      </c>
      <c r="B55" s="80"/>
      <c r="C55" s="80"/>
      <c r="D55" s="80"/>
      <c r="E55" s="80"/>
      <c r="F55" s="80"/>
      <c r="G55" s="81" t="s">
        <v>85</v>
      </c>
      <c r="H55" s="82" t="s">
        <v>28</v>
      </c>
      <c r="I55" s="41">
        <f>ROUND(I45*(I52/100)*I36,2)</f>
        <v>9004.5</v>
      </c>
      <c r="J55" s="29"/>
      <c r="K55" s="5"/>
      <c r="L55" s="32"/>
      <c r="M55" s="5"/>
      <c r="N55" s="33"/>
      <c r="O55" s="5"/>
      <c r="P55" s="5"/>
    </row>
    <row r="56" spans="1:16" ht="24.75">
      <c r="A56" s="74" t="s">
        <v>86</v>
      </c>
      <c r="B56" s="71"/>
      <c r="C56" s="71"/>
      <c r="D56" s="71"/>
      <c r="E56" s="71"/>
      <c r="F56" s="71"/>
      <c r="G56" s="72"/>
      <c r="H56" s="73"/>
      <c r="I56" s="39"/>
      <c r="J56" s="31"/>
      <c r="K56" s="5"/>
      <c r="L56" s="32"/>
      <c r="M56" s="5"/>
      <c r="N56" s="33"/>
      <c r="O56" s="5"/>
      <c r="P56" s="5"/>
    </row>
    <row r="57" spans="1:16" ht="24.75">
      <c r="A57" s="83" t="s">
        <v>50</v>
      </c>
      <c r="B57" s="71"/>
      <c r="C57" s="71"/>
      <c r="D57" s="71"/>
      <c r="E57" s="71"/>
      <c r="F57" s="71"/>
      <c r="G57" s="72" t="s">
        <v>87</v>
      </c>
      <c r="H57" s="73" t="s">
        <v>9</v>
      </c>
      <c r="I57" s="39">
        <f>ROUND(I55*I35,2)</f>
        <v>27013.5</v>
      </c>
      <c r="J57" s="31"/>
      <c r="K57" s="5"/>
      <c r="L57" s="32"/>
      <c r="M57" s="5"/>
      <c r="N57" s="33"/>
      <c r="O57" s="5"/>
      <c r="P57" s="5"/>
    </row>
    <row r="58" spans="1:16" ht="24.75">
      <c r="A58" s="75" t="s">
        <v>88</v>
      </c>
      <c r="B58" s="76"/>
      <c r="C58" s="76"/>
      <c r="D58" s="76"/>
      <c r="E58" s="76"/>
      <c r="F58" s="76"/>
      <c r="G58" s="77"/>
      <c r="H58" s="78"/>
      <c r="I58" s="40"/>
      <c r="J58" s="35"/>
      <c r="K58" s="5"/>
      <c r="L58" s="32"/>
      <c r="M58" s="5"/>
      <c r="N58" s="33"/>
      <c r="O58" s="5"/>
      <c r="P58" s="5"/>
    </row>
    <row r="59" spans="1:16" ht="26.25">
      <c r="A59" s="84" t="s">
        <v>11</v>
      </c>
      <c r="B59" s="85"/>
      <c r="C59" s="85"/>
      <c r="D59" s="85"/>
      <c r="E59" s="80"/>
      <c r="F59" s="80"/>
      <c r="G59" s="81"/>
      <c r="H59" s="82"/>
      <c r="I59" s="41"/>
      <c r="J59" s="29"/>
      <c r="K59" s="5"/>
      <c r="L59" s="32"/>
      <c r="M59" s="5"/>
      <c r="N59" s="33"/>
      <c r="O59" s="5"/>
      <c r="P59" s="5"/>
    </row>
    <row r="60" spans="1:16" ht="23.25">
      <c r="A60" s="70" t="s">
        <v>10</v>
      </c>
      <c r="B60" s="71"/>
      <c r="C60" s="71"/>
      <c r="D60" s="71"/>
      <c r="E60" s="71"/>
      <c r="F60" s="71"/>
      <c r="G60" s="72" t="s">
        <v>12</v>
      </c>
      <c r="H60" s="73" t="s">
        <v>13</v>
      </c>
      <c r="I60" s="39">
        <f>I41/I57</f>
        <v>0.09254631943287615</v>
      </c>
      <c r="J60" s="31"/>
      <c r="K60" s="5"/>
      <c r="L60" s="32"/>
      <c r="M60" s="5"/>
      <c r="N60" s="33"/>
      <c r="O60" s="5"/>
      <c r="P60" s="5"/>
    </row>
    <row r="61" spans="1:16" ht="24.75">
      <c r="A61" s="75" t="s">
        <v>89</v>
      </c>
      <c r="B61" s="76"/>
      <c r="C61" s="76"/>
      <c r="D61" s="76"/>
      <c r="E61" s="76"/>
      <c r="F61" s="76"/>
      <c r="G61" s="77"/>
      <c r="H61" s="78"/>
      <c r="I61" s="40"/>
      <c r="J61" s="35"/>
      <c r="K61" s="5"/>
      <c r="L61" s="32"/>
      <c r="M61" s="5"/>
      <c r="N61" s="33"/>
      <c r="O61" s="5"/>
      <c r="P61" s="5"/>
    </row>
    <row r="62" spans="1:16" ht="26.25">
      <c r="A62" s="86" t="s">
        <v>14</v>
      </c>
      <c r="B62" s="85"/>
      <c r="C62" s="85"/>
      <c r="D62" s="85"/>
      <c r="E62" s="85"/>
      <c r="F62" s="85"/>
      <c r="G62" s="81"/>
      <c r="H62" s="82"/>
      <c r="I62" s="42"/>
      <c r="J62" s="29"/>
      <c r="K62" s="5"/>
      <c r="L62" s="32"/>
      <c r="M62" s="5"/>
      <c r="N62" s="33"/>
      <c r="O62" s="5"/>
      <c r="P62" s="5"/>
    </row>
    <row r="63" spans="1:16" ht="24.75">
      <c r="A63" s="70" t="s">
        <v>26</v>
      </c>
      <c r="B63" s="71"/>
      <c r="C63" s="71"/>
      <c r="D63" s="71"/>
      <c r="E63" s="71"/>
      <c r="F63" s="71"/>
      <c r="G63" s="72" t="s">
        <v>85</v>
      </c>
      <c r="H63" s="73" t="s">
        <v>28</v>
      </c>
      <c r="I63" s="43">
        <f>I55</f>
        <v>9004.5</v>
      </c>
      <c r="J63" s="31"/>
      <c r="K63" s="5"/>
      <c r="L63" s="32"/>
      <c r="M63" s="5"/>
      <c r="N63" s="33"/>
      <c r="O63" s="5"/>
      <c r="P63" s="5"/>
    </row>
    <row r="64" spans="1:16" ht="24.75">
      <c r="A64" s="70" t="s">
        <v>29</v>
      </c>
      <c r="B64" s="71"/>
      <c r="C64" s="71"/>
      <c r="D64" s="71"/>
      <c r="E64" s="71"/>
      <c r="F64" s="71"/>
      <c r="G64" s="72" t="s">
        <v>87</v>
      </c>
      <c r="H64" s="73" t="s">
        <v>9</v>
      </c>
      <c r="I64" s="43">
        <f>I57</f>
        <v>27013.5</v>
      </c>
      <c r="J64" s="31"/>
      <c r="K64" s="5"/>
      <c r="L64" s="32"/>
      <c r="M64" s="5"/>
      <c r="N64" s="33"/>
      <c r="O64" s="5"/>
      <c r="P64" s="5"/>
    </row>
    <row r="65" spans="1:16" ht="23.25">
      <c r="A65" s="87" t="s">
        <v>27</v>
      </c>
      <c r="B65" s="76"/>
      <c r="C65" s="76"/>
      <c r="D65" s="76"/>
      <c r="E65" s="76"/>
      <c r="F65" s="76"/>
      <c r="G65" s="88" t="s">
        <v>12</v>
      </c>
      <c r="H65" s="78" t="s">
        <v>13</v>
      </c>
      <c r="I65" s="44">
        <f>I60</f>
        <v>0.09254631943287615</v>
      </c>
      <c r="J65" s="35"/>
      <c r="K65" s="5"/>
      <c r="L65" s="32"/>
      <c r="M65" s="5"/>
      <c r="N65" s="33"/>
      <c r="O65" s="5"/>
      <c r="P65" s="5"/>
    </row>
    <row r="66" spans="16:21" ht="23.25">
      <c r="P66" s="5"/>
      <c r="Q66" s="5"/>
      <c r="R66" s="5"/>
      <c r="S66" s="5"/>
      <c r="T66" s="5"/>
      <c r="U66" s="5"/>
    </row>
    <row r="67" spans="16:21" ht="23.25">
      <c r="P67" s="5"/>
      <c r="Q67" s="5"/>
      <c r="R67" s="5"/>
      <c r="S67" s="5"/>
      <c r="T67" s="5"/>
      <c r="U67" s="5"/>
    </row>
    <row r="68" spans="16:21" ht="23.25">
      <c r="P68" s="5"/>
      <c r="Q68" s="5"/>
      <c r="R68" s="5"/>
      <c r="S68" s="5"/>
      <c r="T68" s="5"/>
      <c r="U68" s="5"/>
    </row>
  </sheetData>
  <sheetProtection sheet="1" objects="1" scenarios="1"/>
  <mergeCells count="1">
    <mergeCell ref="A4:J4"/>
  </mergeCells>
  <printOptions horizontalCentered="1"/>
  <pageMargins left="1.1811023622047245" right="0.984251968503937" top="0.984251968503937" bottom="0.984251968503937" header="0.4921259842519685" footer="0.4921259842519685"/>
  <pageSetup horizontalDpi="600" verticalDpi="600" orientation="portrait" paperSize="9" r:id="rId2"/>
  <rowBreaks count="2" manualBreakCount="2">
    <brk id="25" max="9" man="1"/>
    <brk id="53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Patinya</dc:creator>
  <cp:keywords/>
  <dc:description/>
  <cp:lastModifiedBy>priwan</cp:lastModifiedBy>
  <cp:lastPrinted>2008-04-26T05:06:47Z</cp:lastPrinted>
  <dcterms:created xsi:type="dcterms:W3CDTF">2007-05-15T04:51:27Z</dcterms:created>
  <dcterms:modified xsi:type="dcterms:W3CDTF">2010-12-09T08:23:51Z</dcterms:modified>
  <cp:category/>
  <cp:version/>
  <cp:contentType/>
  <cp:contentStatus/>
</cp:coreProperties>
</file>