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400" activeTab="0"/>
  </bookViews>
  <sheets>
    <sheet name="3.1.2.2" sheetId="1" r:id="rId1"/>
  </sheets>
  <definedNames/>
  <calcPr fullCalcOnLoad="1"/>
</workbook>
</file>

<file path=xl/comments1.xml><?xml version="1.0" encoding="utf-8"?>
<comments xmlns="http://schemas.openxmlformats.org/spreadsheetml/2006/main">
  <authors>
    <author>OPEY A.</author>
  </authors>
  <commentList>
    <comment ref="A14" authorId="0">
      <text>
        <r>
          <rPr>
            <sz val="8"/>
            <rFont val="MS Sans Serif"/>
            <family val="0"/>
          </rPr>
          <t xml:space="preserve">
ต้องเป็น Absolute pressure</t>
        </r>
      </text>
    </comment>
  </commentList>
</comments>
</file>

<file path=xl/sharedStrings.xml><?xml version="1.0" encoding="utf-8"?>
<sst xmlns="http://schemas.openxmlformats.org/spreadsheetml/2006/main" count="64" uniqueCount="59">
  <si>
    <t>รายการ</t>
  </si>
  <si>
    <t>หน่วย</t>
  </si>
  <si>
    <t>ตัวย่อ</t>
  </si>
  <si>
    <t>No.1</t>
  </si>
  <si>
    <t>ข้อมูล</t>
  </si>
  <si>
    <t>ชั่วโมงการใช้งานเครื่องอัดอากาศตลอดปี</t>
  </si>
  <si>
    <t>h/y</t>
  </si>
  <si>
    <t>h</t>
  </si>
  <si>
    <t>เวลาการเดินของเครื่องใน 1 Cycle หรือช่วง Load</t>
  </si>
  <si>
    <t>Sec</t>
  </si>
  <si>
    <t>เวลาการหยุดของเครื่องใน 1 Cycle หรือ Unload</t>
  </si>
  <si>
    <t>ค่าคงที่ของอากาศ</t>
  </si>
  <si>
    <t>kJ/kg  K</t>
  </si>
  <si>
    <t>R</t>
  </si>
  <si>
    <t>ค่าคงที่ (n)</t>
  </si>
  <si>
    <t>-</t>
  </si>
  <si>
    <t>n</t>
  </si>
  <si>
    <t>อุณหภูมิอากาศออกจากเครื่องอัด</t>
  </si>
  <si>
    <t>K</t>
  </si>
  <si>
    <t>อุณหภูมิอากาศเข้าเครื่องอัด (เดิม)</t>
  </si>
  <si>
    <t>อุณหภูมิอากาศเข้าเครื่องอัด หลังจากปรับปรุง</t>
  </si>
  <si>
    <t>ความดันอากาศเข้าเครื่องอัด</t>
  </si>
  <si>
    <t>kPa</t>
  </si>
  <si>
    <t>ความดันอากาศออกเครื่องอัด</t>
  </si>
  <si>
    <t>พลังไฟฟ้าใช้กับเครื่องอัดช่วงรับ Load</t>
  </si>
  <si>
    <t>kW</t>
  </si>
  <si>
    <t>ราคาค่าไฟฟ้าเฉลี่ย</t>
  </si>
  <si>
    <t>฿/kWh</t>
  </si>
  <si>
    <t>การคำนวณ</t>
  </si>
  <si>
    <t>พลังงานที่ใช้ในการอัดอากาศก่อนปรับปรุง</t>
  </si>
  <si>
    <t>kJ/kg</t>
  </si>
  <si>
    <t>พลังงานที่ใช้ในการอัดอากาศหลังจากลดความดัน</t>
  </si>
  <si>
    <t>คิดเป็นเปอร์เซ็นต์พลังงานในการอัดลดลง</t>
  </si>
  <si>
    <t>%</t>
  </si>
  <si>
    <t>พลังงานไฟฟ้าที่ใช้ในเครื่องอัดอากาศลดลง</t>
  </si>
  <si>
    <t>kWh/y</t>
  </si>
  <si>
    <t>คิดเป็นค่าไฟฟ้าที่ประหยัดได้</t>
  </si>
  <si>
    <t>฿/y</t>
  </si>
  <si>
    <r>
      <t>T</t>
    </r>
    <r>
      <rPr>
        <vertAlign val="subscript"/>
        <sz val="14"/>
        <rFont val="AngsanaUPC"/>
        <family val="1"/>
      </rPr>
      <t>L</t>
    </r>
  </si>
  <si>
    <r>
      <t>T</t>
    </r>
    <r>
      <rPr>
        <vertAlign val="subscript"/>
        <sz val="14"/>
        <rFont val="AngsanaUPC"/>
        <family val="1"/>
      </rPr>
      <t>U</t>
    </r>
  </si>
  <si>
    <r>
      <t>T</t>
    </r>
    <r>
      <rPr>
        <vertAlign val="subscript"/>
        <sz val="14"/>
        <rFont val="AngsanaUPC"/>
        <family val="1"/>
      </rPr>
      <t>O</t>
    </r>
  </si>
  <si>
    <r>
      <t>T</t>
    </r>
    <r>
      <rPr>
        <vertAlign val="subscript"/>
        <sz val="14"/>
        <rFont val="AngsanaUPC"/>
        <family val="1"/>
      </rPr>
      <t>I</t>
    </r>
  </si>
  <si>
    <r>
      <t>T</t>
    </r>
    <r>
      <rPr>
        <vertAlign val="subscript"/>
        <sz val="14"/>
        <rFont val="AngsanaUPC"/>
        <family val="1"/>
      </rPr>
      <t>IN</t>
    </r>
  </si>
  <si>
    <r>
      <t>P</t>
    </r>
    <r>
      <rPr>
        <vertAlign val="subscript"/>
        <sz val="14"/>
        <rFont val="AngsanaUPC"/>
        <family val="1"/>
      </rPr>
      <t>I</t>
    </r>
  </si>
  <si>
    <r>
      <t>P</t>
    </r>
    <r>
      <rPr>
        <vertAlign val="subscript"/>
        <sz val="14"/>
        <rFont val="AngsanaUPC"/>
        <family val="1"/>
      </rPr>
      <t>O</t>
    </r>
  </si>
  <si>
    <r>
      <t>E</t>
    </r>
    <r>
      <rPr>
        <vertAlign val="subscript"/>
        <sz val="14"/>
        <rFont val="AngsanaUPC"/>
        <family val="1"/>
      </rPr>
      <t>I</t>
    </r>
  </si>
  <si>
    <r>
      <t>C</t>
    </r>
    <r>
      <rPr>
        <vertAlign val="subscript"/>
        <sz val="14"/>
        <rFont val="AngsanaUPC"/>
        <family val="1"/>
      </rPr>
      <t>E</t>
    </r>
  </si>
  <si>
    <r>
      <t>W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 xml:space="preserve"> = (n/(n-1) x R x T</t>
    </r>
    <r>
      <rPr>
        <vertAlign val="subscript"/>
        <sz val="14"/>
        <rFont val="AngsanaUPC"/>
        <family val="1"/>
      </rPr>
      <t xml:space="preserve">I </t>
    </r>
    <r>
      <rPr>
        <sz val="14"/>
        <rFont val="AngsanaUPC"/>
        <family val="1"/>
      </rPr>
      <t>x ((P</t>
    </r>
    <r>
      <rPr>
        <vertAlign val="subscript"/>
        <sz val="14"/>
        <rFont val="AngsanaUPC"/>
        <family val="1"/>
      </rPr>
      <t>O</t>
    </r>
    <r>
      <rPr>
        <sz val="14"/>
        <rFont val="AngsanaUPC"/>
        <family val="1"/>
      </rPr>
      <t>/P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)</t>
    </r>
    <r>
      <rPr>
        <vertAlign val="superscript"/>
        <sz val="14"/>
        <rFont val="AngsanaUPC"/>
        <family val="1"/>
      </rPr>
      <t>n-1/n</t>
    </r>
    <r>
      <rPr>
        <sz val="14"/>
        <rFont val="AngsanaUPC"/>
        <family val="1"/>
      </rPr>
      <t>-1)</t>
    </r>
  </si>
  <si>
    <r>
      <t>W</t>
    </r>
    <r>
      <rPr>
        <vertAlign val="subscript"/>
        <sz val="14"/>
        <rFont val="AngsanaUPC"/>
        <family val="1"/>
      </rPr>
      <t>I</t>
    </r>
  </si>
  <si>
    <r>
      <t>W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 xml:space="preserve"> = (n/(n-1) x R x T</t>
    </r>
    <r>
      <rPr>
        <vertAlign val="subscript"/>
        <sz val="14"/>
        <rFont val="AngsanaUPC"/>
        <family val="1"/>
      </rPr>
      <t xml:space="preserve">IN </t>
    </r>
    <r>
      <rPr>
        <sz val="14"/>
        <rFont val="AngsanaUPC"/>
        <family val="1"/>
      </rPr>
      <t>x ((P</t>
    </r>
    <r>
      <rPr>
        <vertAlign val="subscript"/>
        <sz val="14"/>
        <rFont val="AngsanaUPC"/>
        <family val="1"/>
      </rPr>
      <t>O</t>
    </r>
    <r>
      <rPr>
        <sz val="14"/>
        <rFont val="AngsanaUPC"/>
        <family val="1"/>
      </rPr>
      <t>/P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)</t>
    </r>
    <r>
      <rPr>
        <vertAlign val="superscript"/>
        <sz val="14"/>
        <rFont val="AngsanaUPC"/>
        <family val="1"/>
      </rPr>
      <t>n-1/n</t>
    </r>
    <r>
      <rPr>
        <sz val="14"/>
        <rFont val="AngsanaUPC"/>
        <family val="1"/>
      </rPr>
      <t>-1)</t>
    </r>
  </si>
  <si>
    <r>
      <t>W</t>
    </r>
    <r>
      <rPr>
        <vertAlign val="subscript"/>
        <sz val="14"/>
        <rFont val="AngsanaUPC"/>
        <family val="1"/>
      </rPr>
      <t>IN</t>
    </r>
  </si>
  <si>
    <r>
      <t>W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= ((W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-W</t>
    </r>
    <r>
      <rPr>
        <vertAlign val="subscript"/>
        <sz val="14"/>
        <rFont val="AngsanaUPC"/>
        <family val="1"/>
      </rPr>
      <t>IN</t>
    </r>
    <r>
      <rPr>
        <sz val="14"/>
        <rFont val="AngsanaUPC"/>
        <family val="1"/>
      </rPr>
      <t>)/W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>) x 100</t>
    </r>
  </si>
  <si>
    <r>
      <t>W</t>
    </r>
    <r>
      <rPr>
        <vertAlign val="subscript"/>
        <sz val="14"/>
        <rFont val="AngsanaUPC"/>
        <family val="1"/>
      </rPr>
      <t>S</t>
    </r>
  </si>
  <si>
    <r>
      <t>E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= E</t>
    </r>
    <r>
      <rPr>
        <vertAlign val="subscript"/>
        <sz val="14"/>
        <rFont val="AngsanaUPC"/>
        <family val="1"/>
      </rPr>
      <t>I</t>
    </r>
    <r>
      <rPr>
        <sz val="14"/>
        <rFont val="AngsanaUPC"/>
        <family val="1"/>
      </rPr>
      <t xml:space="preserve"> x h x (T</t>
    </r>
    <r>
      <rPr>
        <vertAlign val="subscript"/>
        <sz val="14"/>
        <rFont val="AngsanaUPC"/>
        <family val="1"/>
      </rPr>
      <t>L</t>
    </r>
    <r>
      <rPr>
        <sz val="14"/>
        <rFont val="AngsanaUPC"/>
        <family val="1"/>
      </rPr>
      <t>/(T</t>
    </r>
    <r>
      <rPr>
        <vertAlign val="subscript"/>
        <sz val="14"/>
        <rFont val="AngsanaUPC"/>
        <family val="1"/>
      </rPr>
      <t>L</t>
    </r>
    <r>
      <rPr>
        <sz val="14"/>
        <rFont val="AngsanaUPC"/>
        <family val="1"/>
      </rPr>
      <t>+T</t>
    </r>
    <r>
      <rPr>
        <vertAlign val="subscript"/>
        <sz val="14"/>
        <rFont val="AngsanaUPC"/>
        <family val="1"/>
      </rPr>
      <t>U</t>
    </r>
    <r>
      <rPr>
        <sz val="14"/>
        <rFont val="AngsanaUPC"/>
        <family val="1"/>
      </rPr>
      <t>) x (W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>/100)</t>
    </r>
  </si>
  <si>
    <r>
      <t>E</t>
    </r>
    <r>
      <rPr>
        <vertAlign val="subscript"/>
        <sz val="14"/>
        <rFont val="AngsanaUPC"/>
        <family val="1"/>
      </rPr>
      <t>S</t>
    </r>
  </si>
  <si>
    <r>
      <t>S</t>
    </r>
    <r>
      <rPr>
        <vertAlign val="subscript"/>
        <sz val="14"/>
        <rFont val="AngsanaUPC"/>
        <family val="1"/>
      </rPr>
      <t>E</t>
    </r>
    <r>
      <rPr>
        <sz val="14"/>
        <rFont val="AngsanaUPC"/>
        <family val="1"/>
      </rPr>
      <t xml:space="preserve"> = E</t>
    </r>
    <r>
      <rPr>
        <vertAlign val="subscript"/>
        <sz val="14"/>
        <rFont val="AngsanaUPC"/>
        <family val="1"/>
      </rPr>
      <t>S</t>
    </r>
    <r>
      <rPr>
        <sz val="14"/>
        <rFont val="AngsanaUPC"/>
        <family val="1"/>
      </rPr>
      <t xml:space="preserve"> x C</t>
    </r>
    <r>
      <rPr>
        <vertAlign val="subscript"/>
        <sz val="14"/>
        <rFont val="AngsanaUPC"/>
        <family val="1"/>
      </rPr>
      <t>E</t>
    </r>
  </si>
  <si>
    <r>
      <t>S</t>
    </r>
    <r>
      <rPr>
        <vertAlign val="subscript"/>
        <sz val="14"/>
        <rFont val="AngsanaUPC"/>
        <family val="1"/>
      </rPr>
      <t>E</t>
    </r>
  </si>
  <si>
    <r>
      <t xml:space="preserve">             หมายเหตุ : K = 273+ </t>
    </r>
    <r>
      <rPr>
        <vertAlign val="superscript"/>
        <sz val="16"/>
        <rFont val="AngsanaUPC"/>
        <family val="1"/>
      </rPr>
      <t>๐</t>
    </r>
    <r>
      <rPr>
        <sz val="16"/>
        <rFont val="AngsanaUPC"/>
        <family val="1"/>
      </rPr>
      <t>C</t>
    </r>
  </si>
  <si>
    <t xml:space="preserve"> การลดอุณหภูมิอากาศที่ดูดเข้าเครื่องอัดอากาศ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</si>
</sst>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0"/>
    <numFmt numFmtId="207" formatCode="#,##0.000"/>
    <numFmt numFmtId="208" formatCode="#,##0.0"/>
  </numFmts>
  <fonts count="44">
    <font>
      <sz val="14"/>
      <name val="Cordia New"/>
      <family val="0"/>
    </font>
    <font>
      <sz val="14"/>
      <name val="AngsanaUPC"/>
      <family val="0"/>
    </font>
    <font>
      <sz val="16"/>
      <name val="AngsanaUPC"/>
      <family val="1"/>
    </font>
    <font>
      <vertAlign val="superscript"/>
      <sz val="16"/>
      <name val="AngsanaUPC"/>
      <family val="1"/>
    </font>
    <font>
      <vertAlign val="superscript"/>
      <sz val="14"/>
      <name val="AngsanaUPC"/>
      <family val="1"/>
    </font>
    <font>
      <b/>
      <sz val="14"/>
      <name val="AngsanaUPC"/>
      <family val="1"/>
    </font>
    <font>
      <vertAlign val="subscript"/>
      <sz val="14"/>
      <name val="AngsanaUPC"/>
      <family val="1"/>
    </font>
    <font>
      <b/>
      <sz val="16"/>
      <name val="AngsanaUPC"/>
      <family val="1"/>
    </font>
    <font>
      <sz val="8"/>
      <name val="MS Sans Serif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1" fillId="0" borderId="0">
      <alignment/>
      <protection/>
    </xf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47" applyFont="1">
      <alignment/>
      <protection/>
    </xf>
    <xf numFmtId="0" fontId="5" fillId="0" borderId="10" xfId="47" applyFont="1" applyBorder="1" applyAlignment="1">
      <alignment horizontal="center"/>
      <protection/>
    </xf>
    <xf numFmtId="0" fontId="1" fillId="0" borderId="0" xfId="47" applyFont="1">
      <alignment/>
      <protection/>
    </xf>
    <xf numFmtId="0" fontId="5" fillId="0" borderId="11" xfId="47" applyFont="1" applyBorder="1" applyAlignment="1">
      <alignment/>
      <protection/>
    </xf>
    <xf numFmtId="0" fontId="5" fillId="0" borderId="11" xfId="47" applyFont="1" applyBorder="1" applyAlignment="1">
      <alignment horizontal="center"/>
      <protection/>
    </xf>
    <xf numFmtId="0" fontId="1" fillId="0" borderId="11" xfId="47" applyFont="1" applyBorder="1">
      <alignment/>
      <protection/>
    </xf>
    <xf numFmtId="0" fontId="1" fillId="0" borderId="11" xfId="47" applyFont="1" applyBorder="1" applyAlignment="1">
      <alignment horizontal="center"/>
      <protection/>
    </xf>
    <xf numFmtId="0" fontId="5" fillId="0" borderId="11" xfId="47" applyFont="1" applyBorder="1">
      <alignment/>
      <protection/>
    </xf>
    <xf numFmtId="2" fontId="1" fillId="0" borderId="11" xfId="47" applyNumberFormat="1" applyFont="1" applyBorder="1" applyAlignment="1">
      <alignment horizontal="center"/>
      <protection/>
    </xf>
    <xf numFmtId="4" fontId="1" fillId="0" borderId="11" xfId="47" applyNumberFormat="1" applyFont="1" applyBorder="1" applyAlignment="1">
      <alignment horizontal="center"/>
      <protection/>
    </xf>
    <xf numFmtId="0" fontId="1" fillId="0" borderId="12" xfId="47" applyFont="1" applyBorder="1">
      <alignment/>
      <protection/>
    </xf>
    <xf numFmtId="0" fontId="1" fillId="0" borderId="12" xfId="47" applyFont="1" applyBorder="1" applyAlignment="1">
      <alignment horizontal="center"/>
      <protection/>
    </xf>
    <xf numFmtId="4" fontId="1" fillId="0" borderId="12" xfId="47" applyNumberFormat="1" applyFont="1" applyBorder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7" fillId="0" borderId="0" xfId="47" applyFont="1">
      <alignment/>
      <protection/>
    </xf>
    <xf numFmtId="3" fontId="1" fillId="33" borderId="11" xfId="47" applyNumberFormat="1" applyFont="1" applyFill="1" applyBorder="1" applyAlignment="1">
      <alignment horizontal="center"/>
      <protection/>
    </xf>
    <xf numFmtId="0" fontId="1" fillId="33" borderId="11" xfId="47" applyFont="1" applyFill="1" applyBorder="1" applyAlignment="1">
      <alignment horizontal="center"/>
      <protection/>
    </xf>
    <xf numFmtId="0" fontId="5" fillId="0" borderId="0" xfId="47" applyFont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_อัดอากาศ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8</xdr:row>
      <xdr:rowOff>0</xdr:rowOff>
    </xdr:from>
    <xdr:to>
      <xdr:col>1</xdr:col>
      <xdr:colOff>381000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038475" y="2133600"/>
          <a:ext cx="3810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view="pageBreakPreview" zoomScaleSheetLayoutView="100" zoomScalePageLayoutView="0" workbookViewId="0" topLeftCell="A1">
      <selection activeCell="A1" sqref="A1:D1"/>
    </sheetView>
  </sheetViews>
  <sheetFormatPr defaultColWidth="8.00390625" defaultRowHeight="21.75"/>
  <cols>
    <col min="1" max="1" width="40.421875" style="3" customWidth="1"/>
    <col min="2" max="2" width="10.28125" style="3" customWidth="1"/>
    <col min="3" max="3" width="9.00390625" style="3" customWidth="1"/>
    <col min="4" max="4" width="11.57421875" style="3" customWidth="1"/>
    <col min="5" max="16384" width="8.00390625" style="3" customWidth="1"/>
  </cols>
  <sheetData>
    <row r="1" spans="1:4" ht="21">
      <c r="A1" s="18" t="s">
        <v>58</v>
      </c>
      <c r="B1" s="18"/>
      <c r="C1" s="18"/>
      <c r="D1" s="18"/>
    </row>
    <row r="2" ht="21"/>
    <row r="3" spans="1:4" ht="21">
      <c r="A3" s="2" t="s">
        <v>0</v>
      </c>
      <c r="B3" s="2" t="s">
        <v>1</v>
      </c>
      <c r="C3" s="2" t="s">
        <v>2</v>
      </c>
      <c r="D3" s="2" t="s">
        <v>3</v>
      </c>
    </row>
    <row r="4" spans="1:4" ht="21">
      <c r="A4" s="4" t="s">
        <v>4</v>
      </c>
      <c r="B4" s="5"/>
      <c r="C4" s="5"/>
      <c r="D4" s="5"/>
    </row>
    <row r="5" spans="1:4" ht="21">
      <c r="A5" s="6" t="s">
        <v>5</v>
      </c>
      <c r="B5" s="7" t="s">
        <v>6</v>
      </c>
      <c r="C5" s="7" t="s">
        <v>7</v>
      </c>
      <c r="D5" s="16">
        <v>4200</v>
      </c>
    </row>
    <row r="6" spans="1:4" ht="21">
      <c r="A6" s="6" t="s">
        <v>8</v>
      </c>
      <c r="B6" s="7" t="s">
        <v>9</v>
      </c>
      <c r="C6" s="7" t="s">
        <v>38</v>
      </c>
      <c r="D6" s="17">
        <v>120</v>
      </c>
    </row>
    <row r="7" spans="1:4" ht="21">
      <c r="A7" s="6" t="s">
        <v>10</v>
      </c>
      <c r="B7" s="7" t="s">
        <v>9</v>
      </c>
      <c r="C7" s="7" t="s">
        <v>39</v>
      </c>
      <c r="D7" s="17">
        <v>45</v>
      </c>
    </row>
    <row r="8" spans="1:4" ht="21">
      <c r="A8" s="6" t="s">
        <v>11</v>
      </c>
      <c r="B8" s="7" t="s">
        <v>12</v>
      </c>
      <c r="C8" s="7" t="s">
        <v>13</v>
      </c>
      <c r="D8" s="7">
        <v>0.2871</v>
      </c>
    </row>
    <row r="9" spans="1:4" ht="21">
      <c r="A9" s="6" t="s">
        <v>14</v>
      </c>
      <c r="B9" s="7" t="s">
        <v>15</v>
      </c>
      <c r="C9" s="7" t="s">
        <v>16</v>
      </c>
      <c r="D9" s="7">
        <v>1.3</v>
      </c>
    </row>
    <row r="10" spans="1:4" ht="21">
      <c r="A10" s="6" t="s">
        <v>17</v>
      </c>
      <c r="B10" s="7" t="s">
        <v>18</v>
      </c>
      <c r="C10" s="7" t="s">
        <v>40</v>
      </c>
      <c r="D10" s="17">
        <f>45+273</f>
        <v>318</v>
      </c>
    </row>
    <row r="11" spans="1:4" ht="21">
      <c r="A11" s="6" t="s">
        <v>19</v>
      </c>
      <c r="B11" s="7" t="s">
        <v>18</v>
      </c>
      <c r="C11" s="7" t="s">
        <v>41</v>
      </c>
      <c r="D11" s="17">
        <f>30+273</f>
        <v>303</v>
      </c>
    </row>
    <row r="12" spans="1:4" ht="21">
      <c r="A12" s="6" t="s">
        <v>20</v>
      </c>
      <c r="B12" s="7" t="s">
        <v>18</v>
      </c>
      <c r="C12" s="7" t="s">
        <v>42</v>
      </c>
      <c r="D12" s="17">
        <f>25+273</f>
        <v>298</v>
      </c>
    </row>
    <row r="13" spans="1:4" ht="21">
      <c r="A13" s="6" t="s">
        <v>21</v>
      </c>
      <c r="B13" s="7" t="s">
        <v>22</v>
      </c>
      <c r="C13" s="7" t="s">
        <v>43</v>
      </c>
      <c r="D13" s="17">
        <v>100</v>
      </c>
    </row>
    <row r="14" spans="1:4" ht="21">
      <c r="A14" s="6" t="s">
        <v>23</v>
      </c>
      <c r="B14" s="7" t="s">
        <v>22</v>
      </c>
      <c r="C14" s="7" t="s">
        <v>44</v>
      </c>
      <c r="D14" s="17">
        <v>600</v>
      </c>
    </row>
    <row r="15" spans="1:4" ht="21">
      <c r="A15" s="6" t="s">
        <v>24</v>
      </c>
      <c r="B15" s="7" t="s">
        <v>25</v>
      </c>
      <c r="C15" s="7" t="s">
        <v>45</v>
      </c>
      <c r="D15" s="17">
        <v>45</v>
      </c>
    </row>
    <row r="16" spans="1:4" ht="21">
      <c r="A16" s="6" t="s">
        <v>26</v>
      </c>
      <c r="B16" s="7" t="s">
        <v>27</v>
      </c>
      <c r="C16" s="7" t="s">
        <v>46</v>
      </c>
      <c r="D16" s="17">
        <v>2.3</v>
      </c>
    </row>
    <row r="17" spans="1:4" ht="21">
      <c r="A17" s="8" t="s">
        <v>28</v>
      </c>
      <c r="B17" s="7"/>
      <c r="C17" s="7"/>
      <c r="D17" s="6"/>
    </row>
    <row r="18" spans="1:4" ht="21">
      <c r="A18" s="6" t="s">
        <v>29</v>
      </c>
      <c r="B18" s="7"/>
      <c r="C18" s="7"/>
      <c r="D18" s="6"/>
    </row>
    <row r="19" spans="1:4" ht="23.25">
      <c r="A19" s="6" t="s">
        <v>47</v>
      </c>
      <c r="B19" s="7" t="s">
        <v>30</v>
      </c>
      <c r="C19" s="7" t="s">
        <v>48</v>
      </c>
      <c r="D19" s="9">
        <f>(D9/(D9-1))*D8*D11*(((D14/D13)^((D9-1)/D9))-1)</f>
        <v>193.0330123713807</v>
      </c>
    </row>
    <row r="20" spans="1:4" ht="21">
      <c r="A20" s="6" t="s">
        <v>31</v>
      </c>
      <c r="B20" s="7"/>
      <c r="C20" s="7"/>
      <c r="D20" s="9"/>
    </row>
    <row r="21" spans="1:4" ht="23.25">
      <c r="A21" s="6" t="s">
        <v>49</v>
      </c>
      <c r="B21" s="7" t="s">
        <v>30</v>
      </c>
      <c r="C21" s="7" t="s">
        <v>50</v>
      </c>
      <c r="D21" s="9">
        <f>(D9/(D9-1))*D8*D12*(((D14/D13)^((D9-1)/D9))-1)</f>
        <v>189.8476491309289</v>
      </c>
    </row>
    <row r="22" spans="1:4" ht="21">
      <c r="A22" s="6" t="s">
        <v>32</v>
      </c>
      <c r="B22" s="7"/>
      <c r="C22" s="7"/>
      <c r="D22" s="9"/>
    </row>
    <row r="23" spans="1:4" ht="21">
      <c r="A23" s="6" t="s">
        <v>51</v>
      </c>
      <c r="B23" s="7" t="s">
        <v>33</v>
      </c>
      <c r="C23" s="7" t="s">
        <v>52</v>
      </c>
      <c r="D23" s="9">
        <f>((D19-D21)/D19)*100</f>
        <v>1.65016501650164</v>
      </c>
    </row>
    <row r="24" spans="1:4" ht="21">
      <c r="A24" s="6" t="s">
        <v>34</v>
      </c>
      <c r="B24" s="7"/>
      <c r="C24" s="7"/>
      <c r="D24" s="9"/>
    </row>
    <row r="25" spans="1:4" ht="21">
      <c r="A25" s="6" t="s">
        <v>53</v>
      </c>
      <c r="B25" s="7" t="s">
        <v>35</v>
      </c>
      <c r="C25" s="7" t="s">
        <v>54</v>
      </c>
      <c r="D25" s="10">
        <f>D15*D5*(D6/(D6+D7))*(D23/100)</f>
        <v>2268.2268226822544</v>
      </c>
    </row>
    <row r="26" spans="1:4" ht="21">
      <c r="A26" s="6" t="s">
        <v>36</v>
      </c>
      <c r="B26" s="7"/>
      <c r="C26" s="7"/>
      <c r="D26" s="10"/>
    </row>
    <row r="27" spans="1:4" ht="21">
      <c r="A27" s="11" t="s">
        <v>55</v>
      </c>
      <c r="B27" s="12" t="s">
        <v>37</v>
      </c>
      <c r="C27" s="12" t="s">
        <v>56</v>
      </c>
      <c r="D27" s="13">
        <f>D25*D16</f>
        <v>5216.921692169185</v>
      </c>
    </row>
    <row r="28" spans="1:3" s="1" customFormat="1" ht="25.5">
      <c r="A28" s="1" t="s">
        <v>57</v>
      </c>
      <c r="B28" s="14"/>
      <c r="C28" s="14"/>
    </row>
    <row r="29" spans="2:3" s="1" customFormat="1" ht="8.25" customHeight="1">
      <c r="B29" s="14"/>
      <c r="C29" s="14"/>
    </row>
    <row r="30" spans="1:3" s="1" customFormat="1" ht="23.25">
      <c r="A30" s="15"/>
      <c r="B30" s="14"/>
      <c r="C30" s="14"/>
    </row>
    <row r="31" spans="2:3" s="1" customFormat="1" ht="23.25">
      <c r="B31" s="14"/>
      <c r="C31" s="14"/>
    </row>
    <row r="32" spans="2:3" s="1" customFormat="1" ht="23.25">
      <c r="B32" s="14"/>
      <c r="C32" s="14"/>
    </row>
  </sheetData>
  <sheetProtection/>
  <mergeCells count="1">
    <mergeCell ref="A1:D1"/>
  </mergeCells>
  <printOptions horizontalCentered="1"/>
  <pageMargins left="0.7874015748031497" right="0.5905511811023623" top="0.984251968503937" bottom="0.7874015748031497" header="0.5905511811023623" footer="0.4724409448818898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</dc:creator>
  <cp:keywords/>
  <dc:description/>
  <cp:lastModifiedBy>priwan</cp:lastModifiedBy>
  <dcterms:created xsi:type="dcterms:W3CDTF">2005-12-02T06:54:44Z</dcterms:created>
  <dcterms:modified xsi:type="dcterms:W3CDTF">2010-12-09T03:26:42Z</dcterms:modified>
  <cp:category/>
  <cp:version/>
  <cp:contentType/>
  <cp:contentStatus/>
</cp:coreProperties>
</file>