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475" windowHeight="5130" activeTab="0"/>
  </bookViews>
  <sheets>
    <sheet name="3.1.1.4" sheetId="1" r:id="rId1"/>
  </sheets>
  <definedNames>
    <definedName name="a">#REF!</definedName>
    <definedName name="aa">#REF!</definedName>
    <definedName name="b">#REF!</definedName>
    <definedName name="cf_for_labour">#REF!</definedName>
    <definedName name="cf_for_material">#REF!</definedName>
    <definedName name="d">#REF!</definedName>
    <definedName name="e">#REF!</definedName>
    <definedName name="eirr">#REF!</definedName>
    <definedName name="electric_cost">#REF!</definedName>
    <definedName name="electric_saving">#REF!</definedName>
    <definedName name="equipment">#REF!</definedName>
    <definedName name="f">#REF!</definedName>
    <definedName name="g">#REF!</definedName>
    <definedName name="h">#REF!</definedName>
    <definedName name="inflat_for_energy_1999">#REF!</definedName>
    <definedName name="inflat_for_energy_2000">#REF!</definedName>
    <definedName name="inflat_for_energy2000">#REF!</definedName>
    <definedName name="inflat_for_material">#REF!</definedName>
    <definedName name="j">#REF!</definedName>
    <definedName name="l">#REF!</definedName>
    <definedName name="labour">#REF!</definedName>
    <definedName name="labour_cost">#REF!</definedName>
    <definedName name="m">#REF!</definedName>
    <definedName name="maintain_cost">#REF!</definedName>
    <definedName name="n">#REF!</definedName>
    <definedName name="o">#REF!</definedName>
    <definedName name="oo">#REF!</definedName>
    <definedName name="op">#REF!</definedName>
    <definedName name="operating_cost">#REF!</definedName>
    <definedName name="p">#REF!</definedName>
    <definedName name="policy">#REF!</definedName>
    <definedName name="_xlnm.Print_Area" localSheetId="0">'3.1.1.4'!$A$3:$K$37</definedName>
    <definedName name="_xlnm.Print_Titles" localSheetId="0">'3.1.1.4'!$3:$3</definedName>
    <definedName name="q">#REF!</definedName>
    <definedName name="s">#REF!</definedName>
    <definedName name="ss">#REF!</definedName>
    <definedName name="total_invest">#REF!</definedName>
    <definedName name="tt">#REF!</definedName>
    <definedName name="w">#REF!</definedName>
    <definedName name="y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<sst xmlns="http://schemas.openxmlformats.org/spreadsheetml/2006/main" count="75" uniqueCount="64">
  <si>
    <t>TR-1</t>
  </si>
  <si>
    <t>รายการ</t>
  </si>
  <si>
    <t>หน่วย</t>
  </si>
  <si>
    <t>ตัวย่อ</t>
  </si>
  <si>
    <t>ข้อมูล</t>
  </si>
  <si>
    <t>แรงดันไฟฟ้าของอุปกรณ์ไกลสุด</t>
  </si>
  <si>
    <t>Volt</t>
  </si>
  <si>
    <t>แรงดันไฟฟ้าของระบบรวม(ต้นทาง)</t>
  </si>
  <si>
    <t>ค่าตัวประกอบกำลังไฟฟ้าของระบบรวม(ต้นทาง)</t>
  </si>
  <si>
    <t>-</t>
  </si>
  <si>
    <t>Pf.</t>
  </si>
  <si>
    <t>กระแสไฟฟ้าของระบบรวม(ต้นทาง)</t>
  </si>
  <si>
    <t>Amp</t>
  </si>
  <si>
    <t>แรงดันไฟฟ้าปลายทางที่ต้องการควบคุม (ไม่ต่ำกว่า 380 โวลต์)</t>
  </si>
  <si>
    <t>แรงดันไฟฟ้าต้นทางที่ต้องการควบคุม (ทำให้ปลายทางไม่ต่ำกว่า 380 โวลต์)</t>
  </si>
  <si>
    <t>ประสิทธิภาพของอุปกรณ์</t>
  </si>
  <si>
    <t>%</t>
  </si>
  <si>
    <t>h</t>
  </si>
  <si>
    <t>พลังงานไฟฟ้าที่โรงงานใช้ทั้งปี</t>
  </si>
  <si>
    <t>kWh/y</t>
  </si>
  <si>
    <t>E</t>
  </si>
  <si>
    <t>ค่าไฟฟ้าเฉลี่ยต่อหน่วย</t>
  </si>
  <si>
    <t>฿/kWh</t>
  </si>
  <si>
    <t>การคำนวณ</t>
  </si>
  <si>
    <t>ค่าอิมพิแดนซ์ของระบบรวม</t>
  </si>
  <si>
    <t>Ohm</t>
  </si>
  <si>
    <t>Z</t>
  </si>
  <si>
    <t>ค่าพลังไฟฟ้าของระบบก่อนปรับลดแรงดันไฟฟ้า</t>
  </si>
  <si>
    <t>kW</t>
  </si>
  <si>
    <t>ค่ากระแสไฟฟ้าต่อเฟสใหม่ของระบบหลังปรับลดแรงดันไฟฟ้า</t>
  </si>
  <si>
    <t>I</t>
  </si>
  <si>
    <t>ค่าพลังไฟฟ้าของระบบหลังปรับลดแรงดันไฟฟ้า</t>
  </si>
  <si>
    <t>ร้อยละที่สามารถประหยัดได้หลังปรับลดแรงดัน</t>
  </si>
  <si>
    <t>%S</t>
  </si>
  <si>
    <t>พลังงานไฟฟ้าที่สามารถประหยัดได้</t>
  </si>
  <si>
    <t>฿/y</t>
  </si>
  <si>
    <t>การลงทุน</t>
  </si>
  <si>
    <t>บาท</t>
  </si>
  <si>
    <t>ระยะเวลาคืนทุน</t>
  </si>
  <si>
    <t>ปี</t>
  </si>
  <si>
    <r>
      <t>V</t>
    </r>
    <r>
      <rPr>
        <vertAlign val="subscript"/>
        <sz val="14"/>
        <rFont val="AngsanaUPC"/>
        <family val="1"/>
      </rPr>
      <t>L</t>
    </r>
  </si>
  <si>
    <r>
      <t>V</t>
    </r>
    <r>
      <rPr>
        <vertAlign val="subscript"/>
        <sz val="14"/>
        <rFont val="AngsanaUPC"/>
        <family val="1"/>
      </rPr>
      <t>S</t>
    </r>
  </si>
  <si>
    <r>
      <t>I</t>
    </r>
    <r>
      <rPr>
        <vertAlign val="subscript"/>
        <sz val="14"/>
        <rFont val="AngsanaUPC"/>
        <family val="1"/>
      </rPr>
      <t>R</t>
    </r>
  </si>
  <si>
    <r>
      <t>I</t>
    </r>
    <r>
      <rPr>
        <vertAlign val="subscript"/>
        <sz val="14"/>
        <rFont val="AngsanaUPC"/>
        <family val="1"/>
      </rPr>
      <t>S</t>
    </r>
  </si>
  <si>
    <r>
      <t>I</t>
    </r>
    <r>
      <rPr>
        <vertAlign val="subscript"/>
        <sz val="14"/>
        <rFont val="AngsanaUPC"/>
        <family val="1"/>
      </rPr>
      <t>t</t>
    </r>
  </si>
  <si>
    <r>
      <t>V</t>
    </r>
    <r>
      <rPr>
        <vertAlign val="subscript"/>
        <sz val="14"/>
        <rFont val="AngsanaUPC"/>
        <family val="1"/>
      </rPr>
      <t>LN</t>
    </r>
  </si>
  <si>
    <r>
      <t>V</t>
    </r>
    <r>
      <rPr>
        <vertAlign val="subscript"/>
        <sz val="14"/>
        <rFont val="AngsanaUPC"/>
        <family val="1"/>
      </rPr>
      <t>SN</t>
    </r>
  </si>
  <si>
    <r>
      <t>C</t>
    </r>
    <r>
      <rPr>
        <vertAlign val="subscript"/>
        <sz val="14"/>
        <rFont val="AngsanaUPC"/>
        <family val="1"/>
      </rPr>
      <t>E</t>
    </r>
  </si>
  <si>
    <r>
      <t>Z = V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/ (3</t>
    </r>
    <r>
      <rPr>
        <vertAlign val="superscript"/>
        <sz val="14"/>
        <rFont val="AngsanaUPC"/>
        <family val="1"/>
      </rPr>
      <t>1/2</t>
    </r>
    <r>
      <rPr>
        <sz val="14"/>
        <rFont val="AngsanaUPC"/>
        <family val="1"/>
      </rPr>
      <t xml:space="preserve"> x (I</t>
    </r>
    <r>
      <rPr>
        <vertAlign val="subscript"/>
        <sz val="14"/>
        <rFont val="AngsanaUPC"/>
        <family val="1"/>
      </rPr>
      <t>R</t>
    </r>
    <r>
      <rPr>
        <sz val="14"/>
        <rFont val="AngsanaUPC"/>
        <family val="1"/>
      </rPr>
      <t xml:space="preserve"> + I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+ I</t>
    </r>
    <r>
      <rPr>
        <vertAlign val="subscript"/>
        <sz val="14"/>
        <rFont val="AngsanaUPC"/>
        <family val="1"/>
      </rPr>
      <t>t</t>
    </r>
    <r>
      <rPr>
        <sz val="14"/>
        <rFont val="AngsanaUPC"/>
        <family val="1"/>
      </rPr>
      <t>)/3)</t>
    </r>
  </si>
  <si>
    <r>
      <t>P</t>
    </r>
    <r>
      <rPr>
        <vertAlign val="subscript"/>
        <sz val="14"/>
        <rFont val="AngsanaUPC"/>
        <family val="1"/>
      </rPr>
      <t>O</t>
    </r>
  </si>
  <si>
    <r>
      <t>P</t>
    </r>
    <r>
      <rPr>
        <vertAlign val="subscript"/>
        <sz val="14"/>
        <rFont val="AngsanaUPC"/>
        <family val="1"/>
      </rPr>
      <t>O</t>
    </r>
    <r>
      <rPr>
        <sz val="14"/>
        <rFont val="AngsanaUPC"/>
        <family val="1"/>
      </rPr>
      <t xml:space="preserve"> = 3</t>
    </r>
    <r>
      <rPr>
        <vertAlign val="superscript"/>
        <sz val="14"/>
        <rFont val="AngsanaUPC"/>
        <family val="1"/>
      </rPr>
      <t>1/2</t>
    </r>
    <r>
      <rPr>
        <sz val="14"/>
        <rFont val="AngsanaUPC"/>
        <family val="1"/>
      </rPr>
      <t xml:space="preserve"> x V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x ((I</t>
    </r>
    <r>
      <rPr>
        <vertAlign val="subscript"/>
        <sz val="14"/>
        <rFont val="AngsanaUPC"/>
        <family val="1"/>
      </rPr>
      <t>R</t>
    </r>
    <r>
      <rPr>
        <sz val="14"/>
        <rFont val="AngsanaUPC"/>
        <family val="1"/>
      </rPr>
      <t xml:space="preserve"> + I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+ I</t>
    </r>
    <r>
      <rPr>
        <vertAlign val="subscript"/>
        <sz val="14"/>
        <rFont val="AngsanaUPC"/>
        <family val="1"/>
      </rPr>
      <t>t</t>
    </r>
    <r>
      <rPr>
        <sz val="14"/>
        <rFont val="AngsanaUPC"/>
        <family val="1"/>
      </rPr>
      <t>)/3) x Pf./1,000</t>
    </r>
  </si>
  <si>
    <r>
      <t>I = V</t>
    </r>
    <r>
      <rPr>
        <vertAlign val="subscript"/>
        <sz val="14"/>
        <rFont val="AngsanaUPC"/>
        <family val="1"/>
      </rPr>
      <t>SN</t>
    </r>
    <r>
      <rPr>
        <sz val="14"/>
        <rFont val="AngsanaUPC"/>
        <family val="1"/>
      </rPr>
      <t>/( 3</t>
    </r>
    <r>
      <rPr>
        <vertAlign val="superscript"/>
        <sz val="14"/>
        <rFont val="AngsanaUPC"/>
        <family val="1"/>
      </rPr>
      <t xml:space="preserve">1/2 </t>
    </r>
    <r>
      <rPr>
        <sz val="14"/>
        <rFont val="AngsanaUPC"/>
        <family val="1"/>
      </rPr>
      <t>x Z)</t>
    </r>
  </si>
  <si>
    <r>
      <t>P</t>
    </r>
    <r>
      <rPr>
        <vertAlign val="subscript"/>
        <sz val="14"/>
        <rFont val="AngsanaUPC"/>
        <family val="1"/>
      </rPr>
      <t>N</t>
    </r>
  </si>
  <si>
    <r>
      <t>P</t>
    </r>
    <r>
      <rPr>
        <vertAlign val="subscript"/>
        <sz val="14"/>
        <rFont val="AngsanaUPC"/>
        <family val="1"/>
      </rPr>
      <t>N</t>
    </r>
    <r>
      <rPr>
        <sz val="14"/>
        <rFont val="AngsanaUPC"/>
        <family val="1"/>
      </rPr>
      <t xml:space="preserve"> = (3</t>
    </r>
    <r>
      <rPr>
        <vertAlign val="superscript"/>
        <sz val="14"/>
        <rFont val="AngsanaUPC"/>
        <family val="1"/>
      </rPr>
      <t>1/2</t>
    </r>
    <r>
      <rPr>
        <sz val="14"/>
        <rFont val="AngsanaUPC"/>
        <family val="1"/>
      </rPr>
      <t xml:space="preserve"> x V</t>
    </r>
    <r>
      <rPr>
        <vertAlign val="subscript"/>
        <sz val="14"/>
        <rFont val="AngsanaUPC"/>
        <family val="1"/>
      </rPr>
      <t>SN</t>
    </r>
    <r>
      <rPr>
        <sz val="14"/>
        <rFont val="AngsanaUPC"/>
        <family val="1"/>
      </rPr>
      <t xml:space="preserve"> x I x Pf. x ( </t>
    </r>
    <r>
      <rPr>
        <sz val="14"/>
        <rFont val="Symbol"/>
        <family val="1"/>
      </rPr>
      <t>h</t>
    </r>
    <r>
      <rPr>
        <sz val="14"/>
        <rFont val="AngsanaUPC"/>
        <family val="1"/>
      </rPr>
      <t>/100))/1000</t>
    </r>
  </si>
  <si>
    <r>
      <t>%S = ((P</t>
    </r>
    <r>
      <rPr>
        <vertAlign val="subscript"/>
        <sz val="14"/>
        <rFont val="AngsanaUPC"/>
        <family val="1"/>
      </rPr>
      <t xml:space="preserve">O </t>
    </r>
    <r>
      <rPr>
        <sz val="14"/>
        <rFont val="AngsanaUPC"/>
        <family val="1"/>
      </rPr>
      <t>- P</t>
    </r>
    <r>
      <rPr>
        <vertAlign val="subscript"/>
        <sz val="14"/>
        <rFont val="AngsanaUPC"/>
        <family val="1"/>
      </rPr>
      <t>N</t>
    </r>
    <r>
      <rPr>
        <sz val="14"/>
        <rFont val="AngsanaUPC"/>
        <family val="1"/>
      </rPr>
      <t>)/P</t>
    </r>
    <r>
      <rPr>
        <vertAlign val="subscript"/>
        <sz val="14"/>
        <rFont val="AngsanaUPC"/>
        <family val="1"/>
      </rPr>
      <t>O</t>
    </r>
    <r>
      <rPr>
        <sz val="14"/>
        <rFont val="AngsanaUPC"/>
        <family val="1"/>
      </rPr>
      <t>)) x 100</t>
    </r>
  </si>
  <si>
    <r>
      <t>E</t>
    </r>
    <r>
      <rPr>
        <vertAlign val="subscript"/>
        <sz val="14"/>
        <rFont val="AngsanaUPC"/>
        <family val="1"/>
      </rPr>
      <t>S</t>
    </r>
  </si>
  <si>
    <r>
      <t>E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= E x %S/100</t>
    </r>
  </si>
  <si>
    <r>
      <t>คิดเป็นเงินค่าไฟฟ้าที่ประหยัดได้ต่อปี    C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=E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x C</t>
    </r>
    <r>
      <rPr>
        <vertAlign val="subscript"/>
        <sz val="14"/>
        <rFont val="AngsanaUPC"/>
        <family val="1"/>
      </rPr>
      <t>E</t>
    </r>
  </si>
  <si>
    <r>
      <t>C</t>
    </r>
    <r>
      <rPr>
        <vertAlign val="subscript"/>
        <sz val="14"/>
        <rFont val="AngsanaUPC"/>
        <family val="1"/>
      </rPr>
      <t>S</t>
    </r>
  </si>
  <si>
    <r>
      <t xml:space="preserve">ราคา Voltage Regulator ขนาด  </t>
    </r>
    <r>
      <rPr>
        <sz val="14"/>
        <color indexed="10"/>
        <rFont val="AngsanaUPC"/>
        <family val="1"/>
      </rPr>
      <t>250 kVA</t>
    </r>
    <r>
      <rPr>
        <sz val="14"/>
        <rFont val="AngsanaUPC"/>
        <family val="1"/>
      </rPr>
      <t xml:space="preserve"> รวมค่าแรงติดตั้ง</t>
    </r>
  </si>
  <si>
    <r>
      <t>C</t>
    </r>
    <r>
      <rPr>
        <vertAlign val="subscript"/>
        <sz val="14"/>
        <rFont val="AngsanaUPC"/>
        <family val="1"/>
      </rPr>
      <t>T</t>
    </r>
  </si>
  <si>
    <r>
      <t>P</t>
    </r>
    <r>
      <rPr>
        <vertAlign val="subscript"/>
        <sz val="14"/>
        <rFont val="AngsanaUPC"/>
        <family val="1"/>
      </rPr>
      <t>B</t>
    </r>
  </si>
  <si>
    <r>
      <t>P</t>
    </r>
    <r>
      <rPr>
        <vertAlign val="subscript"/>
        <sz val="14"/>
        <rFont val="AngsanaUPC"/>
        <family val="1"/>
      </rPr>
      <t>B</t>
    </r>
    <r>
      <rPr>
        <sz val="14"/>
        <rFont val="AngsanaUPC"/>
        <family val="1"/>
      </rPr>
      <t xml:space="preserve"> = C</t>
    </r>
    <r>
      <rPr>
        <vertAlign val="subscript"/>
        <sz val="14"/>
        <rFont val="AngsanaUPC"/>
        <family val="1"/>
      </rPr>
      <t>T</t>
    </r>
    <r>
      <rPr>
        <sz val="14"/>
        <rFont val="AngsanaUPC"/>
        <family val="1"/>
      </rPr>
      <t>/C</t>
    </r>
    <r>
      <rPr>
        <vertAlign val="subscript"/>
        <sz val="14"/>
        <rFont val="AngsanaUPC"/>
        <family val="1"/>
      </rPr>
      <t>S</t>
    </r>
  </si>
  <si>
    <t xml:space="preserve"> การปรับลดแรงดันไฟฟ้าด้านทุติยภูมิของหม้อแปลงไฟฟ้าให้เหมาะสมด้วย Voltage Regulator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</si>
</sst>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4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vertAlign val="subscript"/>
      <sz val="14"/>
      <name val="AngsanaUPC"/>
      <family val="1"/>
    </font>
    <font>
      <sz val="14"/>
      <name val="Symbol"/>
      <family val="1"/>
    </font>
    <font>
      <vertAlign val="superscript"/>
      <sz val="14"/>
      <name val="AngsanaUPC"/>
      <family val="1"/>
    </font>
    <font>
      <sz val="14"/>
      <color indexed="10"/>
      <name val="AngsanaUPC"/>
      <family val="1"/>
    </font>
    <font>
      <b/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4" fontId="4" fillId="0" borderId="20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33" borderId="20" xfId="0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 horizontal="center"/>
    </xf>
    <xf numFmtId="194" fontId="4" fillId="33" borderId="20" xfId="33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view="pageBreakPreview" zoomScaleSheetLayoutView="100" zoomScalePageLayoutView="0" workbookViewId="0" topLeftCell="A1">
      <selection activeCell="O6" sqref="O6"/>
    </sheetView>
  </sheetViews>
  <sheetFormatPr defaultColWidth="7.00390625" defaultRowHeight="21.75"/>
  <cols>
    <col min="1" max="7" width="7.00390625" style="3" customWidth="1"/>
    <col min="8" max="8" width="8.140625" style="3" customWidth="1"/>
    <col min="9" max="9" width="8.57421875" style="32" customWidth="1"/>
    <col min="10" max="10" width="8.00390625" style="32" customWidth="1"/>
    <col min="11" max="11" width="9.8515625" style="32" bestFit="1" customWidth="1"/>
    <col min="12" max="13" width="7.00390625" style="3" customWidth="1"/>
    <col min="14" max="14" width="15.57421875" style="3" customWidth="1"/>
    <col min="15" max="16384" width="7.00390625" style="3" customWidth="1"/>
  </cols>
  <sheetData>
    <row r="1" spans="1:2" ht="23.25">
      <c r="A1" s="34" t="s">
        <v>63</v>
      </c>
      <c r="B1" s="34"/>
    </row>
    <row r="2" spans="1:2" ht="23.25">
      <c r="A2"/>
      <c r="B2" s="34"/>
    </row>
    <row r="3" spans="1:11" ht="23.25">
      <c r="A3" s="5" t="s">
        <v>1</v>
      </c>
      <c r="B3" s="6"/>
      <c r="C3" s="6"/>
      <c r="D3" s="6"/>
      <c r="E3" s="6"/>
      <c r="F3" s="6"/>
      <c r="G3" s="6"/>
      <c r="H3" s="7"/>
      <c r="I3" s="8" t="s">
        <v>2</v>
      </c>
      <c r="J3" s="8" t="s">
        <v>3</v>
      </c>
      <c r="K3" s="9" t="s">
        <v>0</v>
      </c>
    </row>
    <row r="4" spans="1:11" ht="21">
      <c r="A4" s="10" t="s">
        <v>4</v>
      </c>
      <c r="B4" s="11"/>
      <c r="C4" s="11"/>
      <c r="D4" s="11"/>
      <c r="E4" s="11"/>
      <c r="F4" s="11"/>
      <c r="G4" s="11"/>
      <c r="H4" s="12"/>
      <c r="I4" s="13"/>
      <c r="J4" s="13"/>
      <c r="K4" s="14"/>
    </row>
    <row r="5" spans="1:11" ht="21">
      <c r="A5" s="15" t="s">
        <v>5</v>
      </c>
      <c r="B5" s="16"/>
      <c r="C5" s="16"/>
      <c r="D5" s="16"/>
      <c r="E5" s="16"/>
      <c r="F5" s="16"/>
      <c r="G5" s="16"/>
      <c r="H5" s="17"/>
      <c r="I5" s="18" t="s">
        <v>6</v>
      </c>
      <c r="J5" s="18" t="s">
        <v>40</v>
      </c>
      <c r="K5" s="35">
        <v>385</v>
      </c>
    </row>
    <row r="6" spans="1:11" ht="21">
      <c r="A6" s="15" t="s">
        <v>7</v>
      </c>
      <c r="B6" s="16"/>
      <c r="C6" s="16"/>
      <c r="D6" s="16"/>
      <c r="E6" s="16"/>
      <c r="F6" s="16"/>
      <c r="G6" s="16"/>
      <c r="H6" s="17"/>
      <c r="I6" s="18" t="s">
        <v>6</v>
      </c>
      <c r="J6" s="18" t="s">
        <v>41</v>
      </c>
      <c r="K6" s="36">
        <v>410</v>
      </c>
    </row>
    <row r="7" spans="1:11" ht="21">
      <c r="A7" s="15" t="s">
        <v>8</v>
      </c>
      <c r="B7" s="16"/>
      <c r="C7" s="16"/>
      <c r="D7" s="16"/>
      <c r="E7" s="16"/>
      <c r="F7" s="16"/>
      <c r="G7" s="16"/>
      <c r="H7" s="17"/>
      <c r="I7" s="18" t="s">
        <v>9</v>
      </c>
      <c r="J7" s="18" t="s">
        <v>10</v>
      </c>
      <c r="K7" s="35">
        <v>0.7</v>
      </c>
    </row>
    <row r="8" spans="1:11" ht="21">
      <c r="A8" s="15" t="s">
        <v>11</v>
      </c>
      <c r="B8" s="16"/>
      <c r="C8" s="16"/>
      <c r="D8" s="16"/>
      <c r="E8" s="16"/>
      <c r="F8" s="16"/>
      <c r="G8" s="16"/>
      <c r="H8" s="17"/>
      <c r="I8" s="18" t="s">
        <v>12</v>
      </c>
      <c r="J8" s="18" t="s">
        <v>42</v>
      </c>
      <c r="K8" s="35">
        <v>384</v>
      </c>
    </row>
    <row r="9" spans="1:11" ht="21">
      <c r="A9" s="15" t="s">
        <v>11</v>
      </c>
      <c r="B9" s="16"/>
      <c r="C9" s="16"/>
      <c r="D9" s="16"/>
      <c r="E9" s="16"/>
      <c r="F9" s="16"/>
      <c r="G9" s="16"/>
      <c r="H9" s="17"/>
      <c r="I9" s="18" t="s">
        <v>12</v>
      </c>
      <c r="J9" s="18" t="s">
        <v>43</v>
      </c>
      <c r="K9" s="35">
        <v>392</v>
      </c>
    </row>
    <row r="10" spans="1:11" ht="21">
      <c r="A10" s="15" t="s">
        <v>11</v>
      </c>
      <c r="B10" s="16"/>
      <c r="C10" s="16"/>
      <c r="D10" s="16"/>
      <c r="E10" s="16"/>
      <c r="F10" s="16"/>
      <c r="G10" s="16"/>
      <c r="H10" s="17"/>
      <c r="I10" s="18" t="s">
        <v>12</v>
      </c>
      <c r="J10" s="18" t="s">
        <v>44</v>
      </c>
      <c r="K10" s="35">
        <v>380</v>
      </c>
    </row>
    <row r="11" spans="1:11" ht="21">
      <c r="A11" s="15" t="s">
        <v>13</v>
      </c>
      <c r="B11" s="16"/>
      <c r="C11" s="16"/>
      <c r="D11" s="16"/>
      <c r="E11" s="16"/>
      <c r="F11" s="16"/>
      <c r="G11" s="16"/>
      <c r="H11" s="17"/>
      <c r="I11" s="18" t="s">
        <v>6</v>
      </c>
      <c r="J11" s="18" t="s">
        <v>45</v>
      </c>
      <c r="K11" s="35">
        <v>380</v>
      </c>
    </row>
    <row r="12" spans="1:11" ht="21">
      <c r="A12" s="15" t="s">
        <v>14</v>
      </c>
      <c r="B12" s="16"/>
      <c r="C12" s="16"/>
      <c r="D12" s="16"/>
      <c r="E12" s="16"/>
      <c r="F12" s="16"/>
      <c r="G12" s="16"/>
      <c r="H12" s="17"/>
      <c r="I12" s="18" t="s">
        <v>6</v>
      </c>
      <c r="J12" s="18" t="s">
        <v>46</v>
      </c>
      <c r="K12" s="35">
        <v>390</v>
      </c>
    </row>
    <row r="13" spans="1:11" ht="21">
      <c r="A13" s="15" t="s">
        <v>15</v>
      </c>
      <c r="B13" s="16"/>
      <c r="C13" s="16"/>
      <c r="D13" s="16"/>
      <c r="E13" s="16"/>
      <c r="F13" s="16"/>
      <c r="G13" s="16"/>
      <c r="H13" s="17"/>
      <c r="I13" s="18" t="s">
        <v>16</v>
      </c>
      <c r="J13" s="19" t="s">
        <v>17</v>
      </c>
      <c r="K13" s="35">
        <v>90</v>
      </c>
    </row>
    <row r="14" spans="1:11" ht="21">
      <c r="A14" s="15" t="s">
        <v>18</v>
      </c>
      <c r="B14" s="16"/>
      <c r="C14" s="16"/>
      <c r="D14" s="16"/>
      <c r="E14" s="16"/>
      <c r="F14" s="16"/>
      <c r="G14" s="16"/>
      <c r="H14" s="17"/>
      <c r="I14" s="18" t="s">
        <v>19</v>
      </c>
      <c r="J14" s="18" t="s">
        <v>20</v>
      </c>
      <c r="K14" s="37">
        <v>150000</v>
      </c>
    </row>
    <row r="15" spans="1:11" ht="21">
      <c r="A15" s="15" t="s">
        <v>21</v>
      </c>
      <c r="B15" s="16"/>
      <c r="C15" s="16"/>
      <c r="D15" s="16"/>
      <c r="E15" s="16"/>
      <c r="F15" s="16"/>
      <c r="G15" s="16"/>
      <c r="H15" s="17"/>
      <c r="I15" s="18" t="s">
        <v>22</v>
      </c>
      <c r="J15" s="18" t="s">
        <v>47</v>
      </c>
      <c r="K15" s="35">
        <v>2.42</v>
      </c>
    </row>
    <row r="16" spans="1:11" ht="21">
      <c r="A16" s="20" t="s">
        <v>23</v>
      </c>
      <c r="B16" s="21"/>
      <c r="C16" s="21"/>
      <c r="D16" s="21"/>
      <c r="E16" s="21"/>
      <c r="F16" s="21"/>
      <c r="G16" s="21"/>
      <c r="H16" s="22"/>
      <c r="I16" s="18"/>
      <c r="J16" s="18"/>
      <c r="K16" s="18"/>
    </row>
    <row r="17" spans="1:11" ht="21">
      <c r="A17" s="15" t="s">
        <v>24</v>
      </c>
      <c r="B17" s="21"/>
      <c r="C17" s="21"/>
      <c r="D17" s="21"/>
      <c r="E17" s="21"/>
      <c r="F17" s="21"/>
      <c r="G17" s="21"/>
      <c r="H17" s="22"/>
      <c r="I17" s="18" t="s">
        <v>25</v>
      </c>
      <c r="J17" s="18" t="s">
        <v>26</v>
      </c>
      <c r="K17" s="23">
        <f>K6/(SQRT(3)*((K8+K9+K10)/3))</f>
        <v>0.6143086774249479</v>
      </c>
    </row>
    <row r="18" spans="1:11" ht="23.25">
      <c r="A18" s="15" t="s">
        <v>48</v>
      </c>
      <c r="B18" s="21"/>
      <c r="C18" s="21"/>
      <c r="D18" s="21"/>
      <c r="E18" s="21"/>
      <c r="F18" s="21"/>
      <c r="G18" s="21"/>
      <c r="H18" s="22"/>
      <c r="I18" s="18"/>
      <c r="J18" s="18"/>
      <c r="K18" s="18"/>
    </row>
    <row r="19" spans="1:11" ht="21">
      <c r="A19" s="15" t="s">
        <v>27</v>
      </c>
      <c r="B19" s="21"/>
      <c r="C19" s="21"/>
      <c r="D19" s="21"/>
      <c r="E19" s="21"/>
      <c r="F19" s="21"/>
      <c r="G19" s="21"/>
      <c r="H19" s="22"/>
      <c r="I19" s="18" t="s">
        <v>28</v>
      </c>
      <c r="J19" s="18" t="s">
        <v>49</v>
      </c>
      <c r="K19" s="23">
        <f>SQRT(3)*K6*((K8+K9+K10)/3)*K7/1000</f>
        <v>191.5486535095805</v>
      </c>
    </row>
    <row r="20" spans="1:11" ht="23.25">
      <c r="A20" s="15" t="s">
        <v>50</v>
      </c>
      <c r="B20" s="21"/>
      <c r="C20" s="21"/>
      <c r="D20" s="21"/>
      <c r="E20" s="21"/>
      <c r="F20" s="21"/>
      <c r="G20" s="21"/>
      <c r="H20" s="22"/>
      <c r="I20" s="18"/>
      <c r="J20" s="18"/>
      <c r="K20" s="18"/>
    </row>
    <row r="21" spans="1:11" ht="21">
      <c r="A21" s="15" t="s">
        <v>29</v>
      </c>
      <c r="B21" s="21"/>
      <c r="C21" s="21"/>
      <c r="D21" s="21"/>
      <c r="E21" s="21"/>
      <c r="F21" s="21"/>
      <c r="G21" s="21"/>
      <c r="H21" s="22"/>
      <c r="I21" s="18" t="s">
        <v>12</v>
      </c>
      <c r="J21" s="18" t="s">
        <v>30</v>
      </c>
      <c r="K21" s="23">
        <f>K12/(SQRT(3)*K17)</f>
        <v>366.5365853658537</v>
      </c>
    </row>
    <row r="22" spans="1:11" ht="23.25">
      <c r="A22" s="15" t="s">
        <v>51</v>
      </c>
      <c r="B22" s="21"/>
      <c r="C22" s="21"/>
      <c r="D22" s="21"/>
      <c r="E22" s="21"/>
      <c r="F22" s="21"/>
      <c r="G22" s="21"/>
      <c r="H22" s="22"/>
      <c r="I22" s="18"/>
      <c r="J22" s="18"/>
      <c r="K22" s="18"/>
    </row>
    <row r="23" spans="1:11" ht="21">
      <c r="A23" s="15" t="s">
        <v>31</v>
      </c>
      <c r="B23" s="21"/>
      <c r="C23" s="21"/>
      <c r="D23" s="21"/>
      <c r="E23" s="21"/>
      <c r="F23" s="21"/>
      <c r="G23" s="21"/>
      <c r="H23" s="22"/>
      <c r="I23" s="18" t="s">
        <v>28</v>
      </c>
      <c r="J23" s="18" t="s">
        <v>52</v>
      </c>
      <c r="K23" s="23">
        <f>(SQRT(3)*K12*K21*K7*(K13/100))/1000</f>
        <v>155.98509922026454</v>
      </c>
    </row>
    <row r="24" spans="1:11" ht="23.25">
      <c r="A24" s="15" t="s">
        <v>53</v>
      </c>
      <c r="B24" s="21"/>
      <c r="C24" s="21"/>
      <c r="D24" s="21"/>
      <c r="E24" s="21"/>
      <c r="F24" s="21"/>
      <c r="G24" s="21"/>
      <c r="H24" s="22"/>
      <c r="I24" s="18"/>
      <c r="J24" s="18"/>
      <c r="K24" s="18"/>
    </row>
    <row r="25" spans="1:11" ht="21">
      <c r="A25" s="15" t="s">
        <v>32</v>
      </c>
      <c r="B25" s="21"/>
      <c r="C25" s="21"/>
      <c r="D25" s="21"/>
      <c r="E25" s="21"/>
      <c r="F25" s="21"/>
      <c r="G25" s="21"/>
      <c r="H25" s="22"/>
      <c r="I25" s="18" t="s">
        <v>16</v>
      </c>
      <c r="J25" s="18" t="s">
        <v>33</v>
      </c>
      <c r="K25" s="23">
        <f>((K19-K23)/K19)*100</f>
        <v>18.566329565734698</v>
      </c>
    </row>
    <row r="26" spans="1:14" ht="21">
      <c r="A26" s="15" t="s">
        <v>54</v>
      </c>
      <c r="B26" s="21"/>
      <c r="C26" s="21"/>
      <c r="D26" s="21"/>
      <c r="E26" s="21"/>
      <c r="F26" s="21"/>
      <c r="G26" s="21"/>
      <c r="H26" s="22"/>
      <c r="I26" s="18"/>
      <c r="J26" s="18"/>
      <c r="K26" s="18"/>
      <c r="N26" s="24"/>
    </row>
    <row r="27" spans="1:14" ht="21">
      <c r="A27" s="15" t="s">
        <v>34</v>
      </c>
      <c r="B27" s="16"/>
      <c r="C27" s="16"/>
      <c r="D27" s="16"/>
      <c r="E27" s="16"/>
      <c r="F27" s="16"/>
      <c r="G27" s="16"/>
      <c r="H27" s="17"/>
      <c r="I27" s="18" t="s">
        <v>19</v>
      </c>
      <c r="J27" s="18" t="s">
        <v>55</v>
      </c>
      <c r="K27" s="23">
        <f>K14*K25/100</f>
        <v>27849.49434860205</v>
      </c>
      <c r="N27" s="24"/>
    </row>
    <row r="28" spans="1:14" ht="21">
      <c r="A28" s="15" t="s">
        <v>56</v>
      </c>
      <c r="B28" s="16"/>
      <c r="C28" s="16"/>
      <c r="D28" s="16"/>
      <c r="E28" s="16"/>
      <c r="F28" s="16"/>
      <c r="G28" s="16"/>
      <c r="H28" s="17"/>
      <c r="I28" s="18"/>
      <c r="J28" s="18"/>
      <c r="K28" s="23"/>
      <c r="N28" s="24"/>
    </row>
    <row r="29" spans="1:14" ht="21">
      <c r="A29" s="15" t="s">
        <v>57</v>
      </c>
      <c r="B29" s="16"/>
      <c r="C29" s="16"/>
      <c r="D29" s="16"/>
      <c r="E29" s="16"/>
      <c r="F29" s="16"/>
      <c r="G29" s="16"/>
      <c r="H29" s="17"/>
      <c r="I29" s="18" t="s">
        <v>35</v>
      </c>
      <c r="J29" s="18" t="s">
        <v>58</v>
      </c>
      <c r="K29" s="23">
        <f>K27*K15</f>
        <v>67395.77632361696</v>
      </c>
      <c r="N29" s="24"/>
    </row>
    <row r="30" spans="1:14" ht="21">
      <c r="A30" s="20" t="s">
        <v>36</v>
      </c>
      <c r="B30" s="16"/>
      <c r="C30" s="16"/>
      <c r="D30" s="16"/>
      <c r="E30" s="16"/>
      <c r="F30" s="16"/>
      <c r="G30" s="16"/>
      <c r="H30" s="16"/>
      <c r="I30" s="18"/>
      <c r="J30" s="18"/>
      <c r="K30" s="23"/>
      <c r="N30" s="24"/>
    </row>
    <row r="31" spans="1:14" ht="21">
      <c r="A31" s="15" t="s">
        <v>59</v>
      </c>
      <c r="B31" s="16"/>
      <c r="C31" s="16"/>
      <c r="D31" s="16"/>
      <c r="E31" s="16"/>
      <c r="F31" s="16"/>
      <c r="G31" s="16"/>
      <c r="H31" s="16"/>
      <c r="I31" s="18" t="s">
        <v>37</v>
      </c>
      <c r="J31" s="18" t="s">
        <v>60</v>
      </c>
      <c r="K31" s="23">
        <f>502710+50271</f>
        <v>552981</v>
      </c>
      <c r="N31" s="24"/>
    </row>
    <row r="32" spans="1:11" ht="21">
      <c r="A32" s="15" t="s">
        <v>38</v>
      </c>
      <c r="B32" s="16"/>
      <c r="C32" s="16"/>
      <c r="D32" s="16"/>
      <c r="E32" s="16"/>
      <c r="F32" s="16"/>
      <c r="G32" s="16"/>
      <c r="H32" s="16"/>
      <c r="I32" s="18" t="s">
        <v>39</v>
      </c>
      <c r="J32" s="18" t="s">
        <v>61</v>
      </c>
      <c r="K32" s="23">
        <f>K31/K29</f>
        <v>8.204980047187666</v>
      </c>
    </row>
    <row r="33" spans="1:11" ht="21">
      <c r="A33" s="25" t="s">
        <v>62</v>
      </c>
      <c r="B33" s="26"/>
      <c r="C33" s="26"/>
      <c r="D33" s="26"/>
      <c r="E33" s="26"/>
      <c r="F33" s="26"/>
      <c r="G33" s="26"/>
      <c r="H33" s="26"/>
      <c r="I33" s="27"/>
      <c r="J33" s="27"/>
      <c r="K33" s="28"/>
    </row>
    <row r="34" spans="9:11" s="1" customFormat="1" ht="24" customHeight="1">
      <c r="I34" s="29"/>
      <c r="J34" s="29"/>
      <c r="K34" s="29"/>
    </row>
    <row r="35" spans="3:11" s="1" customFormat="1" ht="24" customHeight="1">
      <c r="C35" s="30"/>
      <c r="D35" s="30"/>
      <c r="E35" s="30"/>
      <c r="F35" s="30"/>
      <c r="G35" s="30"/>
      <c r="H35" s="30"/>
      <c r="I35" s="29"/>
      <c r="J35" s="29"/>
      <c r="K35" s="29"/>
    </row>
    <row r="36" spans="3:11" s="1" customFormat="1" ht="24" customHeight="1">
      <c r="C36" s="4"/>
      <c r="D36" s="2"/>
      <c r="E36" s="4"/>
      <c r="F36" s="4"/>
      <c r="G36" s="4"/>
      <c r="H36" s="4"/>
      <c r="I36" s="31"/>
      <c r="J36" s="29"/>
      <c r="K36" s="29"/>
    </row>
    <row r="37" spans="9:11" s="1" customFormat="1" ht="24" customHeight="1">
      <c r="I37" s="29"/>
      <c r="J37" s="29"/>
      <c r="K37" s="29"/>
    </row>
    <row r="38" ht="23.25">
      <c r="B38" s="1"/>
    </row>
    <row r="39" spans="9:11" s="1" customFormat="1" ht="23.25">
      <c r="I39" s="29"/>
      <c r="J39" s="29"/>
      <c r="K39" s="29"/>
    </row>
    <row r="40" spans="9:11" s="1" customFormat="1" ht="23.25">
      <c r="I40" s="29"/>
      <c r="J40" s="29"/>
      <c r="K40" s="33"/>
    </row>
  </sheetData>
  <sheetProtection/>
  <printOptions horizontalCentered="1"/>
  <pageMargins left="0.984251968503937" right="0.7874015748031497" top="0.984251968503937" bottom="0.7874015748031497" header="0.4921259842519685" footer="0.4921259842519685"/>
  <pageSetup horizontalDpi="300" verticalDpi="300" orientation="portrait" paperSize="9" scale="95" r:id="rId1"/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</dc:creator>
  <cp:keywords/>
  <dc:description/>
  <cp:lastModifiedBy>priwan</cp:lastModifiedBy>
  <dcterms:created xsi:type="dcterms:W3CDTF">2005-12-02T11:13:03Z</dcterms:created>
  <dcterms:modified xsi:type="dcterms:W3CDTF">2010-12-09T03:26:22Z</dcterms:modified>
  <cp:category/>
  <cp:version/>
  <cp:contentType/>
  <cp:contentStatus/>
</cp:coreProperties>
</file>